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2995" windowHeight="9975" activeTab="1"/>
  </bookViews>
  <sheets>
    <sheet name="Chapter 9 Question" sheetId="9" r:id="rId1"/>
    <sheet name="Chapter 9 Solution" sheetId="6" r:id="rId2"/>
  </sheets>
  <calcPr calcId="145621"/>
</workbook>
</file>

<file path=xl/calcChain.xml><?xml version="1.0" encoding="utf-8"?>
<calcChain xmlns="http://schemas.openxmlformats.org/spreadsheetml/2006/main">
  <c r="D26" i="6" l="1"/>
  <c r="D25" i="6"/>
  <c r="D24" i="6"/>
  <c r="D23" i="6"/>
  <c r="D22" i="6"/>
  <c r="B52" i="6" l="1"/>
  <c r="B51" i="6"/>
  <c r="B50" i="6"/>
  <c r="B49" i="6"/>
  <c r="B48" i="6"/>
  <c r="B47" i="6"/>
  <c r="D38" i="6"/>
  <c r="D10" i="6"/>
  <c r="D9" i="6"/>
  <c r="D8" i="6"/>
  <c r="D11" i="6" l="1"/>
  <c r="C50" i="6" l="1"/>
  <c r="D50" i="6" s="1"/>
  <c r="C48" i="6"/>
  <c r="D48" i="6" s="1"/>
  <c r="C49" i="6"/>
  <c r="D49" i="6" s="1"/>
  <c r="F46" i="6"/>
  <c r="C51" i="6"/>
  <c r="D51" i="6" s="1"/>
  <c r="C47" i="6"/>
  <c r="D47" i="6" s="1"/>
  <c r="C52" i="6"/>
  <c r="D52" i="6" s="1"/>
  <c r="B34" i="6"/>
  <c r="D34" i="6" s="1"/>
  <c r="F33" i="6"/>
  <c r="B26" i="6"/>
  <c r="B22" i="6"/>
  <c r="B25" i="6"/>
  <c r="B21" i="6"/>
  <c r="F20" i="6"/>
  <c r="B24" i="6"/>
  <c r="B23" i="6"/>
  <c r="F47" i="6" l="1"/>
  <c r="F48" i="6" s="1"/>
  <c r="F49" i="6" s="1"/>
  <c r="F50" i="6" s="1"/>
  <c r="F51" i="6" s="1"/>
  <c r="F52" i="6" s="1"/>
  <c r="D53" i="6"/>
  <c r="E47" i="6"/>
  <c r="E48" i="6" s="1"/>
  <c r="E49" i="6" s="1"/>
  <c r="E50" i="6" s="1"/>
  <c r="E51" i="6" s="1"/>
  <c r="E52" i="6" s="1"/>
  <c r="D21" i="6"/>
  <c r="F21" i="6" s="1"/>
  <c r="F22" i="6" l="1"/>
  <c r="F23" i="6" s="1"/>
  <c r="F24" i="6" s="1"/>
  <c r="F25" i="6" s="1"/>
  <c r="F26" i="6" s="1"/>
  <c r="E34" i="6"/>
  <c r="E21" i="6"/>
  <c r="E22" i="6" s="1"/>
  <c r="E23" i="6" s="1"/>
  <c r="E24" i="6" s="1"/>
  <c r="E25" i="6" s="1"/>
  <c r="E26" i="6" s="1"/>
  <c r="D27" i="6"/>
  <c r="F34" i="6"/>
  <c r="B35" i="6" l="1"/>
  <c r="D35" i="6" s="1"/>
  <c r="F35" i="6" s="1"/>
  <c r="E35" i="6" l="1"/>
  <c r="F36" i="6"/>
  <c r="B36" i="6"/>
  <c r="D36" i="6" s="1"/>
  <c r="E36" i="6"/>
  <c r="F37" i="6" l="1"/>
  <c r="B37" i="6"/>
  <c r="D37" i="6" s="1"/>
  <c r="D39" i="6" s="1"/>
  <c r="E37" i="6" l="1"/>
  <c r="E38" i="6" s="1"/>
  <c r="F38" i="6"/>
  <c r="B38" i="6"/>
</calcChain>
</file>

<file path=xl/sharedStrings.xml><?xml version="1.0" encoding="utf-8"?>
<sst xmlns="http://schemas.openxmlformats.org/spreadsheetml/2006/main" count="179" uniqueCount="39">
  <si>
    <t>Depreciation Expense</t>
  </si>
  <si>
    <t>Total</t>
  </si>
  <si>
    <t>Amount</t>
  </si>
  <si>
    <t>Formula</t>
  </si>
  <si>
    <r>
      <rPr>
        <b/>
        <sz val="11"/>
        <color theme="1"/>
        <rFont val="Calibri"/>
        <family val="2"/>
        <scheme val="minor"/>
      </rPr>
      <t>Instructions</t>
    </r>
    <r>
      <rPr>
        <sz val="11"/>
        <color theme="1"/>
        <rFont val="Calibri"/>
        <family val="2"/>
        <scheme val="minor"/>
      </rPr>
      <t xml:space="preserve">
</t>
    </r>
  </si>
  <si>
    <r>
      <rPr>
        <b/>
        <sz val="11"/>
        <color theme="1"/>
        <rFont val="Calibri"/>
        <family val="2"/>
        <scheme val="minor"/>
      </rPr>
      <t xml:space="preserve">Chapter 9
</t>
    </r>
    <r>
      <rPr>
        <i/>
        <sz val="11"/>
        <color theme="1"/>
        <rFont val="Calibri"/>
        <family val="2"/>
        <scheme val="minor"/>
      </rPr>
      <t xml:space="preserve">(Note: This is a continuation of the Santé Smoothie Saga from Chapters 1 through 8.)
</t>
    </r>
    <r>
      <rPr>
        <sz val="11"/>
        <color theme="1"/>
        <rFont val="Calibri"/>
        <family val="2"/>
        <scheme val="minor"/>
      </rPr>
      <t>Natalie is thinking of buying a van that will be used only for business. She estimates that she can buy the van for $28,400. Natalie would spend an additional $3,000 to have the van painted. As well, she
wants the back seat of the van removed so that she will have lots of room to transport her juicer inventory and smoothies and supplies. The cost of taking out the back seat and installing shelving units is
estimated at $1,600. She expects the van to last about five years and to be driven for 200,000 km. The annual cost of vehicle insurance will be $1,440. Natalie estimates that, at the end of the five-year useful life, the van will sell for $5,000. Assume that she will buy the van on December 15, 2017, and it will be ready for use on January 2, 2018.  Natalie is concerned about the impact of the van’s cost and related depreciation on Santé Smoothies’ income statement and balance sheet.</t>
    </r>
  </si>
  <si>
    <t>a) Determine the cost of the van.</t>
  </si>
  <si>
    <t>Purchase Price</t>
  </si>
  <si>
    <t>Painting</t>
  </si>
  <si>
    <t>Shelving</t>
  </si>
  <si>
    <t>Cost of the van</t>
  </si>
  <si>
    <t>b) Prepare depreciation schedules for the life of the van under the
following depreciation methods:
1. straight-line.
2. diminishing-balance at double the straight-line rate.
3. It is estimated that the van will be driven as follows: 30,000 km in 2018, 37,500 km in 2019, 40,000 km in 2020, 47,500 km in 2021, 35,000 km in 2022, and 10,000 km in 2023. Recall that Santé Smoothies has a May 31 year end.</t>
  </si>
  <si>
    <t>1.  Straight-line method</t>
  </si>
  <si>
    <t>Year</t>
  </si>
  <si>
    <t>Depreciable Amount</t>
  </si>
  <si>
    <t>Depreciation Rate</t>
  </si>
  <si>
    <t>End of Year</t>
  </si>
  <si>
    <t>Accumulated Depreciation</t>
  </si>
  <si>
    <t>Carrying Amount</t>
  </si>
  <si>
    <t>20% x 5/12</t>
  </si>
  <si>
    <t>20% x 7/12</t>
  </si>
  <si>
    <t>Depreciable Amount*</t>
  </si>
  <si>
    <t>* ($33,000 - $5,000 = $28,000)</t>
  </si>
  <si>
    <t>2.  Diminishing-balance at double the straight-line rate method</t>
  </si>
  <si>
    <t>Carrying Amount (Beg. of year)</t>
  </si>
  <si>
    <t>40% x 5/12</t>
  </si>
  <si>
    <t>Depreciation Rate*</t>
  </si>
  <si>
    <t>* 40% = 20% x 2 (double the straight-line rate)</t>
  </si>
  <si>
    <t>2022**</t>
  </si>
  <si>
    <t>**Depreciation expense amount required for carrying amount to equal residual value.</t>
  </si>
  <si>
    <t>3. Units-of-production method</t>
  </si>
  <si>
    <t>* ($33,000 - $5,000) / 200,000km = $0.14 per km</t>
  </si>
  <si>
    <t>c) Which method of depreciation would result in the highest profit for the year ended May 31, 2019? Over the life of the
asset?</t>
  </si>
  <si>
    <t>The units-of-production method of depreciation will result in the greatest amount of profit reported for the year ended May 31, 2019 because it has the lowest depreciation expense for the year. There will be no difference in the total profit over the life of the asset.</t>
  </si>
  <si>
    <t>d) Which method would result in the highest carrying amount for the van for the year ended May 31, 2019? Over the life of the asset?</t>
  </si>
  <si>
    <t>As indicated in the three different schedules prepared in part (b), the carrying amount on the balance sheet at May 31, 2019 would be the highest if the straight-line method were used.  By the end of the useful life the carrying amount will be the same under all depreciation methods.</t>
  </si>
  <si>
    <t>e) Which method of depreciation would you recommend that Natalie use? Why?</t>
  </si>
  <si>
    <t>I recommend the unit-of-production method of depreciation because this method will provide Natalie with the best pattern to match the economic benefits of the van. It will provide the fairest charge for each year.</t>
  </si>
  <si>
    <t>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</si>
</sst>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Red]\-&quot;$&quot;#,##0"/>
    <numFmt numFmtId="165" formatCode="_-&quot;$&quot;* #,##0.00_-;\-&quot;$&quot;* #,##0.00_-;_-&quot;$&quot;* &quot;-&quot;??_-;_-@_-"/>
    <numFmt numFmtId="166" formatCode="_-* #,##0.00_-;\-* #,##0.00_-;_-* &quot;-&quot;??_-;_-@_-"/>
    <numFmt numFmtId="167" formatCode="_-* #,##0_-;\-* #,##0_-;_-* &quot;-&quot;??_-;_-@_-"/>
    <numFmt numFmtId="168" formatCode="_-&quot;$&quot;* #,##0_-;\-&quot;$&quot;* #,##0_-;_-&quot;$&quot;* &quot;-&quot;??_-;_-@_-"/>
  </numFmts>
  <fonts count="4"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DAEEF3"/>
        <bgColor indexed="64"/>
      </patternFill>
    </fill>
    <fill>
      <patternFill patternType="solid">
        <fgColor rgb="FFFFFFCC"/>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166" fontId="2" fillId="0" borderId="0" applyFont="0" applyFill="0" applyBorder="0" applyAlignment="0" applyProtection="0"/>
    <xf numFmtId="165" fontId="2" fillId="0" borderId="0" applyFont="0" applyFill="0" applyBorder="0" applyAlignment="0" applyProtection="0"/>
  </cellStyleXfs>
  <cellXfs count="36">
    <xf numFmtId="0" fontId="0" fillId="0" borderId="0" xfId="0"/>
    <xf numFmtId="0" fontId="0" fillId="2" borderId="0" xfId="0" applyFill="1" applyAlignment="1">
      <alignment horizontal="left" vertical="top" wrapText="1"/>
    </xf>
    <xf numFmtId="0" fontId="0" fillId="3" borderId="0" xfId="0" applyFill="1"/>
    <xf numFmtId="167" fontId="0" fillId="3" borderId="0" xfId="1" applyNumberFormat="1" applyFont="1" applyFill="1"/>
    <xf numFmtId="0" fontId="0" fillId="3" borderId="0" xfId="0" applyFill="1" applyAlignment="1">
      <alignment horizontal="left" vertical="top" wrapText="1"/>
    </xf>
    <xf numFmtId="0" fontId="0" fillId="0" borderId="0" xfId="0" applyAlignment="1">
      <alignment horizontal="center" vertical="top" wrapText="1"/>
    </xf>
    <xf numFmtId="0" fontId="0" fillId="3" borderId="0" xfId="0" applyFill="1" applyAlignment="1">
      <alignment vertical="top" wrapText="1"/>
    </xf>
    <xf numFmtId="17" fontId="0" fillId="2" borderId="0" xfId="0" quotePrefix="1" applyNumberFormat="1" applyFill="1" applyAlignment="1">
      <alignment horizontal="left" vertical="top" wrapText="1"/>
    </xf>
    <xf numFmtId="0" fontId="0" fillId="0" borderId="0" xfId="0" applyFill="1" applyAlignment="1">
      <alignment horizontal="left" vertical="top" wrapText="1"/>
    </xf>
    <xf numFmtId="168" fontId="0" fillId="3" borderId="3" xfId="0" applyNumberFormat="1" applyFill="1" applyBorder="1"/>
    <xf numFmtId="0" fontId="0" fillId="0" borderId="0" xfId="0" applyFill="1"/>
    <xf numFmtId="164" fontId="0" fillId="2" borderId="1" xfId="0" quotePrefix="1" applyNumberFormat="1" applyFill="1" applyBorder="1" applyAlignment="1">
      <alignment horizontal="center" vertical="top" wrapText="1"/>
    </xf>
    <xf numFmtId="167" fontId="0" fillId="2" borderId="1" xfId="1" quotePrefix="1" applyNumberFormat="1" applyFont="1" applyFill="1" applyBorder="1" applyAlignment="1">
      <alignment horizontal="left" vertical="top" wrapText="1"/>
    </xf>
    <xf numFmtId="167" fontId="0" fillId="2" borderId="1" xfId="1" quotePrefix="1" applyNumberFormat="1" applyFont="1" applyFill="1" applyBorder="1" applyAlignment="1">
      <alignment horizontal="center" vertical="top"/>
    </xf>
    <xf numFmtId="0" fontId="0" fillId="3" borderId="0" xfId="0" applyFill="1" applyAlignment="1">
      <alignment horizontal="left" vertical="top"/>
    </xf>
    <xf numFmtId="168" fontId="0" fillId="3" borderId="0" xfId="2" applyNumberFormat="1" applyFont="1" applyFill="1" applyAlignment="1">
      <alignment horizontal="left" vertical="top" wrapText="1"/>
    </xf>
    <xf numFmtId="167" fontId="0" fillId="3" borderId="0" xfId="1" applyNumberFormat="1" applyFont="1" applyFill="1" applyAlignment="1">
      <alignment horizontal="left" vertical="top" wrapText="1"/>
    </xf>
    <xf numFmtId="168" fontId="0" fillId="3" borderId="3" xfId="2" applyNumberFormat="1" applyFont="1" applyFill="1" applyBorder="1" applyAlignment="1">
      <alignment horizontal="left" vertical="top" wrapText="1"/>
    </xf>
    <xf numFmtId="3" fontId="0" fillId="0" borderId="1" xfId="0" applyNumberFormat="1" applyBorder="1" applyAlignment="1">
      <alignment horizontal="center"/>
    </xf>
    <xf numFmtId="9" fontId="0" fillId="0" borderId="1" xfId="0" applyNumberFormat="1" applyBorder="1" applyAlignment="1">
      <alignment horizontal="center"/>
    </xf>
    <xf numFmtId="0" fontId="0" fillId="3" borderId="2" xfId="0" applyFill="1" applyBorder="1" applyAlignment="1">
      <alignment horizontal="center" wrapText="1"/>
    </xf>
    <xf numFmtId="0" fontId="0" fillId="3" borderId="0" xfId="0" applyFill="1" applyBorder="1" applyAlignment="1">
      <alignment horizontal="center" wrapText="1"/>
    </xf>
    <xf numFmtId="168" fontId="0" fillId="3" borderId="0" xfId="0" applyNumberFormat="1" applyFill="1" applyBorder="1" applyAlignment="1">
      <alignment horizontal="center" wrapText="1"/>
    </xf>
    <xf numFmtId="168" fontId="0" fillId="3" borderId="0" xfId="0" applyNumberFormat="1" applyFill="1"/>
    <xf numFmtId="0" fontId="0" fillId="3" borderId="0" xfId="0" applyFill="1" applyAlignment="1">
      <alignment horizontal="center"/>
    </xf>
    <xf numFmtId="9" fontId="0" fillId="3" borderId="0" xfId="0" applyNumberFormat="1" applyFill="1" applyAlignment="1">
      <alignment horizontal="center"/>
    </xf>
    <xf numFmtId="0" fontId="0" fillId="3" borderId="0" xfId="0" applyFill="1" applyAlignment="1">
      <alignment horizontal="right"/>
    </xf>
    <xf numFmtId="165" fontId="0" fillId="3" borderId="0" xfId="2" applyNumberFormat="1" applyFont="1" applyFill="1" applyAlignment="1">
      <alignment horizontal="center"/>
    </xf>
    <xf numFmtId="166" fontId="0" fillId="3" borderId="0" xfId="1" applyFont="1" applyFill="1" applyAlignment="1">
      <alignment horizontal="center"/>
    </xf>
    <xf numFmtId="0" fontId="0" fillId="0" borderId="0" xfId="0" applyAlignment="1">
      <alignment horizontal="left" wrapText="1"/>
    </xf>
    <xf numFmtId="0" fontId="0" fillId="2" borderId="0" xfId="0" applyFill="1" applyAlignment="1">
      <alignment horizontal="left" vertical="top" wrapText="1"/>
    </xf>
    <xf numFmtId="0" fontId="0" fillId="0" borderId="0" xfId="0" applyAlignment="1">
      <alignment horizontal="left" vertical="top" wrapText="1"/>
    </xf>
    <xf numFmtId="0" fontId="0" fillId="0" borderId="0" xfId="0" applyAlignment="1">
      <alignment horizontal="center" vertical="top" wrapText="1"/>
    </xf>
    <xf numFmtId="0" fontId="0" fillId="3" borderId="2" xfId="0" applyFill="1" applyBorder="1" applyAlignment="1">
      <alignment horizontal="center"/>
    </xf>
    <xf numFmtId="0" fontId="0" fillId="0" borderId="0" xfId="0" applyAlignment="1">
      <alignment horizontal="center"/>
    </xf>
    <xf numFmtId="0" fontId="0" fillId="3" borderId="0" xfId="0" applyFill="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color rgb="FFDAEE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12" workbookViewId="0">
      <selection sqref="A1:I1"/>
    </sheetView>
  </sheetViews>
  <sheetFormatPr defaultRowHeight="15" x14ac:dyDescent="0.25"/>
  <cols>
    <col min="2" max="6" width="13.7109375" customWidth="1"/>
    <col min="7" max="7" width="10.5703125" bestFit="1" customWidth="1"/>
    <col min="8" max="8" width="11" bestFit="1" customWidth="1"/>
  </cols>
  <sheetData>
    <row r="1" spans="1:9" ht="183.75" customHeight="1" x14ac:dyDescent="0.25">
      <c r="A1" s="30" t="s">
        <v>5</v>
      </c>
      <c r="B1" s="30"/>
      <c r="C1" s="30"/>
      <c r="D1" s="30"/>
      <c r="E1" s="30"/>
      <c r="F1" s="30"/>
      <c r="G1" s="30"/>
      <c r="H1" s="30"/>
      <c r="I1" s="30"/>
    </row>
    <row r="2" spans="1:9" x14ac:dyDescent="0.25">
      <c r="A2" s="1"/>
      <c r="B2" s="1"/>
      <c r="C2" s="1"/>
      <c r="D2" s="1"/>
      <c r="E2" s="1"/>
      <c r="F2" s="1"/>
      <c r="G2" s="1"/>
      <c r="H2" s="1"/>
      <c r="I2" s="1"/>
    </row>
    <row r="3" spans="1:9" x14ac:dyDescent="0.25">
      <c r="A3" s="7"/>
      <c r="B3" s="11">
        <v>28400</v>
      </c>
      <c r="C3" s="11">
        <v>3000</v>
      </c>
      <c r="D3" s="11">
        <v>1600</v>
      </c>
      <c r="E3" s="13">
        <v>5</v>
      </c>
      <c r="F3" s="11">
        <v>1440</v>
      </c>
      <c r="G3" s="11">
        <v>5000</v>
      </c>
      <c r="H3" s="12">
        <v>200000</v>
      </c>
      <c r="I3" s="1"/>
    </row>
    <row r="4" spans="1:9" x14ac:dyDescent="0.25">
      <c r="A4" s="5"/>
      <c r="B4" s="5"/>
      <c r="C4" s="5"/>
      <c r="D4" s="5"/>
      <c r="E4" s="5"/>
      <c r="F4" s="5"/>
      <c r="G4" s="5"/>
      <c r="H4" s="5"/>
      <c r="I4" s="5"/>
    </row>
    <row r="5" spans="1:9" ht="16.5" customHeight="1" x14ac:dyDescent="0.25">
      <c r="A5" s="31" t="s">
        <v>4</v>
      </c>
      <c r="B5" s="31"/>
      <c r="C5" s="31"/>
      <c r="D5" s="31"/>
      <c r="E5" s="31"/>
      <c r="F5" s="31"/>
      <c r="G5" s="31"/>
      <c r="H5" s="31"/>
      <c r="I5" s="31"/>
    </row>
    <row r="6" spans="1:9" x14ac:dyDescent="0.25">
      <c r="A6" s="32"/>
      <c r="B6" s="32"/>
      <c r="C6" s="32"/>
      <c r="D6" s="32"/>
      <c r="E6" s="32"/>
      <c r="F6" s="32"/>
      <c r="G6" s="32"/>
      <c r="H6" s="32"/>
      <c r="I6" s="32"/>
    </row>
    <row r="7" spans="1:9" ht="18.75" customHeight="1" x14ac:dyDescent="0.25">
      <c r="A7" s="31" t="s">
        <v>6</v>
      </c>
      <c r="B7" s="31"/>
      <c r="C7" s="31"/>
      <c r="D7" s="31"/>
      <c r="E7" s="31"/>
      <c r="F7" s="31"/>
      <c r="G7" s="31"/>
      <c r="H7" s="31"/>
      <c r="I7" s="31"/>
    </row>
    <row r="8" spans="1:9" ht="15" customHeight="1" x14ac:dyDescent="0.25">
      <c r="A8" s="6"/>
      <c r="B8" s="6"/>
      <c r="C8" s="6"/>
      <c r="D8" s="15" t="s">
        <v>2</v>
      </c>
      <c r="E8" s="6"/>
      <c r="F8" s="6"/>
      <c r="G8" s="6"/>
      <c r="H8" s="6"/>
      <c r="I8" s="6"/>
    </row>
    <row r="9" spans="1:9" x14ac:dyDescent="0.25">
      <c r="A9" s="4"/>
      <c r="B9" s="4"/>
      <c r="C9" s="4"/>
      <c r="D9" s="16" t="s">
        <v>2</v>
      </c>
      <c r="E9" s="4"/>
      <c r="F9" s="4"/>
      <c r="G9" s="4"/>
      <c r="H9" s="4"/>
      <c r="I9" s="4"/>
    </row>
    <row r="10" spans="1:9" x14ac:dyDescent="0.25">
      <c r="A10" s="4"/>
      <c r="B10" s="4"/>
      <c r="C10" s="4"/>
      <c r="D10" s="16" t="s">
        <v>2</v>
      </c>
      <c r="E10" s="4"/>
      <c r="F10" s="4"/>
      <c r="G10" s="4"/>
      <c r="H10" s="4"/>
      <c r="I10" s="4"/>
    </row>
    <row r="11" spans="1:9" ht="15.75" thickBot="1" x14ac:dyDescent="0.3">
      <c r="A11" s="14" t="s">
        <v>10</v>
      </c>
      <c r="B11" s="4"/>
      <c r="C11" s="4"/>
      <c r="D11" s="17" t="s">
        <v>3</v>
      </c>
      <c r="E11" s="4"/>
      <c r="F11" s="4"/>
      <c r="G11" s="4"/>
      <c r="H11" s="4"/>
      <c r="I11" s="4"/>
    </row>
    <row r="12" spans="1:9" ht="15.75" thickTop="1" x14ac:dyDescent="0.25">
      <c r="A12" s="4"/>
      <c r="B12" s="4"/>
      <c r="C12" s="4"/>
      <c r="D12" s="4"/>
      <c r="E12" s="4"/>
      <c r="F12" s="4"/>
      <c r="G12" s="4"/>
      <c r="H12" s="4"/>
      <c r="I12" s="4"/>
    </row>
    <row r="13" spans="1:9" s="10" customFormat="1" x14ac:dyDescent="0.25">
      <c r="A13" s="8"/>
      <c r="B13" s="8"/>
      <c r="C13" s="8"/>
      <c r="D13" s="8"/>
      <c r="E13" s="8"/>
      <c r="F13" s="8"/>
      <c r="G13" s="8"/>
      <c r="H13" s="8"/>
      <c r="I13" s="8"/>
    </row>
    <row r="14" spans="1:9" ht="119.25" customHeight="1" x14ac:dyDescent="0.25">
      <c r="A14" s="31" t="s">
        <v>11</v>
      </c>
      <c r="B14" s="31"/>
      <c r="C14" s="31"/>
      <c r="D14" s="31"/>
      <c r="E14" s="31"/>
      <c r="F14" s="31"/>
      <c r="G14" s="31"/>
      <c r="H14" s="31"/>
      <c r="I14" s="31"/>
    </row>
    <row r="15" spans="1:9" x14ac:dyDescent="0.25">
      <c r="A15" s="18">
        <v>30000</v>
      </c>
      <c r="B15" s="18">
        <v>37500</v>
      </c>
      <c r="C15" s="18">
        <v>40000</v>
      </c>
      <c r="D15" s="18">
        <v>47500</v>
      </c>
      <c r="E15" s="18">
        <v>35000</v>
      </c>
      <c r="F15" s="18">
        <v>10000</v>
      </c>
      <c r="G15" s="19">
        <v>0.2</v>
      </c>
    </row>
    <row r="17" spans="1:9" x14ac:dyDescent="0.25">
      <c r="A17" s="2" t="s">
        <v>12</v>
      </c>
      <c r="B17" s="2"/>
      <c r="C17" s="2"/>
      <c r="D17" s="2"/>
      <c r="E17" s="2"/>
      <c r="F17" s="2"/>
      <c r="G17" s="2"/>
      <c r="H17" s="2"/>
      <c r="I17" s="2"/>
    </row>
    <row r="18" spans="1:9" x14ac:dyDescent="0.25">
      <c r="A18" s="2"/>
      <c r="B18" s="2"/>
      <c r="C18" s="2"/>
      <c r="D18" s="2"/>
      <c r="E18" s="33" t="s">
        <v>16</v>
      </c>
      <c r="F18" s="33"/>
      <c r="G18" s="2"/>
      <c r="H18" s="2"/>
      <c r="I18" s="2"/>
    </row>
    <row r="19" spans="1:9" ht="30" x14ac:dyDescent="0.25">
      <c r="A19" s="20" t="s">
        <v>13</v>
      </c>
      <c r="B19" s="20" t="s">
        <v>14</v>
      </c>
      <c r="C19" s="20" t="s">
        <v>15</v>
      </c>
      <c r="D19" s="20" t="s">
        <v>0</v>
      </c>
      <c r="E19" s="20" t="s">
        <v>17</v>
      </c>
      <c r="F19" s="20" t="s">
        <v>18</v>
      </c>
      <c r="G19" s="2"/>
      <c r="H19" s="2"/>
      <c r="I19" s="2"/>
    </row>
    <row r="20" spans="1:9" x14ac:dyDescent="0.25">
      <c r="A20" s="21"/>
      <c r="B20" s="21"/>
      <c r="C20" s="21"/>
      <c r="D20" s="21"/>
      <c r="E20" s="21"/>
      <c r="F20" s="22" t="s">
        <v>3</v>
      </c>
      <c r="G20" s="2"/>
      <c r="H20" s="2"/>
      <c r="I20" s="2"/>
    </row>
    <row r="21" spans="1:9" x14ac:dyDescent="0.25">
      <c r="A21" s="2">
        <v>2018</v>
      </c>
      <c r="B21" s="23" t="s">
        <v>2</v>
      </c>
      <c r="C21" s="24" t="s">
        <v>38</v>
      </c>
      <c r="D21" s="23" t="s">
        <v>3</v>
      </c>
      <c r="E21" s="23" t="s">
        <v>2</v>
      </c>
      <c r="F21" s="22" t="s">
        <v>3</v>
      </c>
      <c r="G21" s="2"/>
      <c r="H21" s="2"/>
      <c r="I21" s="2"/>
    </row>
    <row r="22" spans="1:9" x14ac:dyDescent="0.25">
      <c r="A22" s="2">
        <v>2019</v>
      </c>
      <c r="B22" s="23" t="s">
        <v>2</v>
      </c>
      <c r="C22" s="25" t="s">
        <v>38</v>
      </c>
      <c r="D22" s="23" t="s">
        <v>3</v>
      </c>
      <c r="E22" s="3" t="s">
        <v>2</v>
      </c>
      <c r="F22" s="22" t="s">
        <v>3</v>
      </c>
      <c r="G22" s="2"/>
      <c r="H22" s="2"/>
      <c r="I22" s="2"/>
    </row>
    <row r="23" spans="1:9" x14ac:dyDescent="0.25">
      <c r="A23" s="2">
        <v>2020</v>
      </c>
      <c r="B23" s="23" t="s">
        <v>2</v>
      </c>
      <c r="C23" s="25" t="s">
        <v>38</v>
      </c>
      <c r="D23" s="23" t="s">
        <v>3</v>
      </c>
      <c r="E23" s="3" t="s">
        <v>2</v>
      </c>
      <c r="F23" s="22" t="s">
        <v>3</v>
      </c>
      <c r="G23" s="2"/>
      <c r="H23" s="2"/>
      <c r="I23" s="2"/>
    </row>
    <row r="24" spans="1:9" x14ac:dyDescent="0.25">
      <c r="A24" s="2">
        <v>2021</v>
      </c>
      <c r="B24" s="23" t="s">
        <v>2</v>
      </c>
      <c r="C24" s="25" t="s">
        <v>38</v>
      </c>
      <c r="D24" s="23" t="s">
        <v>3</v>
      </c>
      <c r="E24" s="3" t="s">
        <v>2</v>
      </c>
      <c r="F24" s="22" t="s">
        <v>3</v>
      </c>
      <c r="G24" s="2"/>
      <c r="H24" s="2"/>
      <c r="I24" s="2"/>
    </row>
    <row r="25" spans="1:9" x14ac:dyDescent="0.25">
      <c r="A25" s="2">
        <v>2022</v>
      </c>
      <c r="B25" s="23" t="s">
        <v>2</v>
      </c>
      <c r="C25" s="25" t="s">
        <v>38</v>
      </c>
      <c r="D25" s="23" t="s">
        <v>3</v>
      </c>
      <c r="E25" s="3" t="s">
        <v>2</v>
      </c>
      <c r="F25" s="22" t="s">
        <v>3</v>
      </c>
      <c r="G25" s="2"/>
      <c r="H25" s="2"/>
      <c r="I25" s="2"/>
    </row>
    <row r="26" spans="1:9" x14ac:dyDescent="0.25">
      <c r="A26" s="2">
        <v>2023</v>
      </c>
      <c r="B26" s="23" t="s">
        <v>2</v>
      </c>
      <c r="C26" s="24" t="s">
        <v>38</v>
      </c>
      <c r="D26" s="23" t="s">
        <v>3</v>
      </c>
      <c r="E26" s="3" t="s">
        <v>2</v>
      </c>
      <c r="F26" s="22" t="s">
        <v>3</v>
      </c>
      <c r="G26" s="2"/>
      <c r="H26" s="2"/>
      <c r="I26" s="2"/>
    </row>
    <row r="27" spans="1:9" ht="15.75" thickBot="1" x14ac:dyDescent="0.3">
      <c r="A27" s="2" t="s">
        <v>1</v>
      </c>
      <c r="B27" s="23"/>
      <c r="C27" s="24"/>
      <c r="D27" s="9" t="s">
        <v>3</v>
      </c>
      <c r="E27" s="2"/>
      <c r="F27" s="2"/>
      <c r="G27" s="2"/>
      <c r="H27" s="2"/>
      <c r="I27" s="2"/>
    </row>
    <row r="28" spans="1:9" ht="15.75" thickTop="1" x14ac:dyDescent="0.25">
      <c r="A28" s="2"/>
      <c r="B28" s="2"/>
      <c r="C28" s="2"/>
      <c r="D28" s="2"/>
      <c r="E28" s="2"/>
      <c r="F28" s="2"/>
      <c r="G28" s="2"/>
      <c r="H28" s="2"/>
      <c r="I28" s="2"/>
    </row>
    <row r="29" spans="1:9" x14ac:dyDescent="0.25">
      <c r="A29" s="34"/>
      <c r="B29" s="34"/>
      <c r="C29" s="34"/>
      <c r="D29" s="34"/>
      <c r="E29" s="34"/>
      <c r="F29" s="34"/>
      <c r="G29" s="34"/>
      <c r="H29" s="34"/>
      <c r="I29" s="34"/>
    </row>
    <row r="30" spans="1:9" x14ac:dyDescent="0.25">
      <c r="A30" s="2" t="s">
        <v>23</v>
      </c>
      <c r="B30" s="2"/>
      <c r="C30" s="2"/>
      <c r="D30" s="2"/>
      <c r="E30" s="2"/>
      <c r="F30" s="2"/>
      <c r="G30" s="2"/>
      <c r="H30" s="2"/>
      <c r="I30" s="2"/>
    </row>
    <row r="31" spans="1:9" x14ac:dyDescent="0.25">
      <c r="A31" s="2"/>
      <c r="B31" s="2"/>
      <c r="C31" s="2"/>
      <c r="D31" s="2"/>
      <c r="E31" s="33" t="s">
        <v>16</v>
      </c>
      <c r="F31" s="33"/>
      <c r="G31" s="2"/>
      <c r="H31" s="2"/>
      <c r="I31" s="2"/>
    </row>
    <row r="32" spans="1:9" ht="45" x14ac:dyDescent="0.25">
      <c r="A32" s="20" t="s">
        <v>13</v>
      </c>
      <c r="B32" s="20" t="s">
        <v>24</v>
      </c>
      <c r="C32" s="20" t="s">
        <v>15</v>
      </c>
      <c r="D32" s="20" t="s">
        <v>0</v>
      </c>
      <c r="E32" s="20" t="s">
        <v>17</v>
      </c>
      <c r="F32" s="20" t="s">
        <v>18</v>
      </c>
      <c r="G32" s="2"/>
      <c r="H32" s="2"/>
      <c r="I32" s="2"/>
    </row>
    <row r="33" spans="1:9" x14ac:dyDescent="0.25">
      <c r="A33" s="21"/>
      <c r="B33" s="21"/>
      <c r="C33" s="21"/>
      <c r="D33" s="21"/>
      <c r="E33" s="21"/>
      <c r="F33" s="23" t="s">
        <v>3</v>
      </c>
      <c r="G33" s="2"/>
      <c r="H33" s="2"/>
      <c r="I33" s="2"/>
    </row>
    <row r="34" spans="1:9" x14ac:dyDescent="0.25">
      <c r="A34" s="2">
        <v>2018</v>
      </c>
      <c r="B34" s="23" t="s">
        <v>2</v>
      </c>
      <c r="C34" s="24" t="s">
        <v>38</v>
      </c>
      <c r="D34" s="23" t="s">
        <v>3</v>
      </c>
      <c r="E34" s="23" t="s">
        <v>2</v>
      </c>
      <c r="F34" s="23" t="s">
        <v>3</v>
      </c>
      <c r="G34" s="2"/>
      <c r="H34" s="2"/>
      <c r="I34" s="2"/>
    </row>
    <row r="35" spans="1:9" x14ac:dyDescent="0.25">
      <c r="A35" s="2">
        <v>2019</v>
      </c>
      <c r="B35" s="23" t="s">
        <v>2</v>
      </c>
      <c r="C35" s="24" t="s">
        <v>38</v>
      </c>
      <c r="D35" s="23" t="s">
        <v>3</v>
      </c>
      <c r="E35" s="23" t="s">
        <v>2</v>
      </c>
      <c r="F35" s="23" t="s">
        <v>3</v>
      </c>
      <c r="G35" s="2"/>
      <c r="H35" s="2"/>
      <c r="I35" s="2"/>
    </row>
    <row r="36" spans="1:9" x14ac:dyDescent="0.25">
      <c r="A36" s="2">
        <v>2020</v>
      </c>
      <c r="B36" s="23" t="s">
        <v>2</v>
      </c>
      <c r="C36" s="24" t="s">
        <v>38</v>
      </c>
      <c r="D36" s="23" t="s">
        <v>3</v>
      </c>
      <c r="E36" s="23" t="s">
        <v>2</v>
      </c>
      <c r="F36" s="23" t="s">
        <v>3</v>
      </c>
      <c r="G36" s="2"/>
      <c r="H36" s="2"/>
      <c r="I36" s="2"/>
    </row>
    <row r="37" spans="1:9" x14ac:dyDescent="0.25">
      <c r="A37" s="2">
        <v>2021</v>
      </c>
      <c r="B37" s="23" t="s">
        <v>2</v>
      </c>
      <c r="C37" s="24" t="s">
        <v>38</v>
      </c>
      <c r="D37" s="23" t="s">
        <v>3</v>
      </c>
      <c r="E37" s="23" t="s">
        <v>2</v>
      </c>
      <c r="F37" s="23" t="s">
        <v>3</v>
      </c>
      <c r="G37" s="2"/>
      <c r="H37" s="2"/>
      <c r="I37" s="2"/>
    </row>
    <row r="38" spans="1:9" x14ac:dyDescent="0.25">
      <c r="A38" s="26">
        <v>2022</v>
      </c>
      <c r="B38" s="23" t="s">
        <v>2</v>
      </c>
      <c r="C38" s="24" t="s">
        <v>38</v>
      </c>
      <c r="D38" s="23" t="s">
        <v>3</v>
      </c>
      <c r="E38" s="23" t="s">
        <v>2</v>
      </c>
      <c r="F38" s="23" t="s">
        <v>3</v>
      </c>
      <c r="G38" s="2"/>
      <c r="H38" s="2"/>
      <c r="I38" s="2"/>
    </row>
    <row r="39" spans="1:9" ht="15.75" thickBot="1" x14ac:dyDescent="0.3">
      <c r="A39" s="2" t="s">
        <v>1</v>
      </c>
      <c r="B39" s="23"/>
      <c r="C39" s="24"/>
      <c r="D39" s="9" t="s">
        <v>3</v>
      </c>
      <c r="E39" s="2"/>
      <c r="F39" s="2"/>
      <c r="G39" s="2"/>
      <c r="H39" s="2"/>
      <c r="I39" s="2"/>
    </row>
    <row r="40" spans="1:9" ht="15.75" thickTop="1" x14ac:dyDescent="0.25">
      <c r="A40" s="2"/>
      <c r="B40" s="2"/>
      <c r="C40" s="2"/>
      <c r="D40" s="2"/>
      <c r="E40" s="2"/>
      <c r="F40" s="2"/>
      <c r="G40" s="2"/>
      <c r="H40" s="2"/>
      <c r="I40" s="2"/>
    </row>
    <row r="41" spans="1:9" x14ac:dyDescent="0.25">
      <c r="A41" s="2"/>
      <c r="B41" s="2"/>
      <c r="C41" s="2"/>
      <c r="D41" s="2"/>
      <c r="E41" s="2"/>
      <c r="F41" s="2"/>
      <c r="G41" s="2"/>
      <c r="H41" s="2"/>
      <c r="I41" s="2"/>
    </row>
    <row r="42" spans="1:9" x14ac:dyDescent="0.25">
      <c r="A42" s="34"/>
      <c r="B42" s="34"/>
      <c r="C42" s="34"/>
      <c r="D42" s="34"/>
      <c r="E42" s="34"/>
      <c r="F42" s="34"/>
      <c r="G42" s="34"/>
      <c r="H42" s="34"/>
      <c r="I42" s="34"/>
    </row>
    <row r="43" spans="1:9" x14ac:dyDescent="0.25">
      <c r="A43" s="2" t="s">
        <v>30</v>
      </c>
      <c r="B43" s="2"/>
      <c r="C43" s="2"/>
      <c r="D43" s="2"/>
      <c r="E43" s="2"/>
      <c r="F43" s="2"/>
      <c r="G43" s="2"/>
      <c r="H43" s="2"/>
      <c r="I43" s="2"/>
    </row>
    <row r="44" spans="1:9" x14ac:dyDescent="0.25">
      <c r="A44" s="2"/>
      <c r="B44" s="2"/>
      <c r="C44" s="2"/>
      <c r="D44" s="2"/>
      <c r="E44" s="33" t="s">
        <v>16</v>
      </c>
      <c r="F44" s="33"/>
      <c r="G44" s="2"/>
      <c r="H44" s="2"/>
      <c r="I44" s="2"/>
    </row>
    <row r="45" spans="1:9" ht="30" x14ac:dyDescent="0.25">
      <c r="A45" s="20" t="s">
        <v>13</v>
      </c>
      <c r="B45" s="20" t="s">
        <v>14</v>
      </c>
      <c r="C45" s="20" t="s">
        <v>15</v>
      </c>
      <c r="D45" s="20" t="s">
        <v>0</v>
      </c>
      <c r="E45" s="20" t="s">
        <v>17</v>
      </c>
      <c r="F45" s="20" t="s">
        <v>18</v>
      </c>
      <c r="G45" s="2"/>
      <c r="H45" s="2"/>
      <c r="I45" s="2"/>
    </row>
    <row r="46" spans="1:9" x14ac:dyDescent="0.25">
      <c r="A46" s="21"/>
      <c r="B46" s="21"/>
      <c r="C46" s="21"/>
      <c r="D46" s="21"/>
      <c r="E46" s="21"/>
      <c r="F46" s="23" t="s">
        <v>3</v>
      </c>
      <c r="G46" s="2"/>
      <c r="H46" s="2"/>
      <c r="I46" s="2"/>
    </row>
    <row r="47" spans="1:9" x14ac:dyDescent="0.25">
      <c r="A47" s="2">
        <v>2018</v>
      </c>
      <c r="B47" s="23" t="s">
        <v>2</v>
      </c>
      <c r="C47" s="27" t="s">
        <v>38</v>
      </c>
      <c r="D47" s="23" t="s">
        <v>3</v>
      </c>
      <c r="E47" s="23" t="s">
        <v>2</v>
      </c>
      <c r="F47" s="3" t="s">
        <v>3</v>
      </c>
      <c r="G47" s="2"/>
      <c r="H47" s="2"/>
      <c r="I47" s="2"/>
    </row>
    <row r="48" spans="1:9" x14ac:dyDescent="0.25">
      <c r="A48" s="2">
        <v>2019</v>
      </c>
      <c r="B48" s="23" t="s">
        <v>2</v>
      </c>
      <c r="C48" s="27" t="s">
        <v>38</v>
      </c>
      <c r="D48" s="23" t="s">
        <v>3</v>
      </c>
      <c r="E48" s="23" t="s">
        <v>2</v>
      </c>
      <c r="F48" s="3" t="s">
        <v>3</v>
      </c>
      <c r="G48" s="2"/>
      <c r="H48" s="2"/>
      <c r="I48" s="2"/>
    </row>
    <row r="49" spans="1:9" x14ac:dyDescent="0.25">
      <c r="A49" s="2">
        <v>2020</v>
      </c>
      <c r="B49" s="23" t="s">
        <v>2</v>
      </c>
      <c r="C49" s="27" t="s">
        <v>38</v>
      </c>
      <c r="D49" s="23" t="s">
        <v>3</v>
      </c>
      <c r="E49" s="23" t="s">
        <v>2</v>
      </c>
      <c r="F49" s="3" t="s">
        <v>3</v>
      </c>
      <c r="G49" s="2"/>
      <c r="H49" s="2"/>
      <c r="I49" s="2"/>
    </row>
    <row r="50" spans="1:9" x14ac:dyDescent="0.25">
      <c r="A50" s="2">
        <v>2021</v>
      </c>
      <c r="B50" s="23" t="s">
        <v>2</v>
      </c>
      <c r="C50" s="27" t="s">
        <v>38</v>
      </c>
      <c r="D50" s="23" t="s">
        <v>3</v>
      </c>
      <c r="E50" s="23" t="s">
        <v>2</v>
      </c>
      <c r="F50" s="3" t="s">
        <v>3</v>
      </c>
      <c r="G50" s="2"/>
      <c r="H50" s="2"/>
      <c r="I50" s="2"/>
    </row>
    <row r="51" spans="1:9" x14ac:dyDescent="0.25">
      <c r="A51" s="2">
        <v>2022</v>
      </c>
      <c r="B51" s="23" t="s">
        <v>2</v>
      </c>
      <c r="C51" s="27" t="s">
        <v>38</v>
      </c>
      <c r="D51" s="23" t="s">
        <v>3</v>
      </c>
      <c r="E51" s="23" t="s">
        <v>2</v>
      </c>
      <c r="F51" s="3" t="s">
        <v>3</v>
      </c>
      <c r="G51" s="2"/>
      <c r="H51" s="2"/>
      <c r="I51" s="2"/>
    </row>
    <row r="52" spans="1:9" x14ac:dyDescent="0.25">
      <c r="A52" s="2">
        <v>2023</v>
      </c>
      <c r="B52" s="23" t="s">
        <v>2</v>
      </c>
      <c r="C52" s="27" t="s">
        <v>38</v>
      </c>
      <c r="D52" s="23" t="s">
        <v>3</v>
      </c>
      <c r="E52" s="23" t="s">
        <v>2</v>
      </c>
      <c r="F52" s="3" t="s">
        <v>3</v>
      </c>
      <c r="G52" s="2"/>
      <c r="H52" s="2"/>
      <c r="I52" s="2"/>
    </row>
    <row r="53" spans="1:9" ht="15.75" thickBot="1" x14ac:dyDescent="0.3">
      <c r="A53" s="2" t="s">
        <v>1</v>
      </c>
      <c r="B53" s="23"/>
      <c r="C53" s="24"/>
      <c r="D53" s="9" t="s">
        <v>3</v>
      </c>
      <c r="E53" s="2"/>
      <c r="F53" s="2"/>
      <c r="G53" s="2"/>
      <c r="H53" s="2"/>
      <c r="I53" s="2"/>
    </row>
    <row r="54" spans="1:9" ht="15.75" thickTop="1" x14ac:dyDescent="0.25">
      <c r="A54" s="2"/>
      <c r="B54" s="2"/>
      <c r="C54" s="2"/>
      <c r="D54" s="2"/>
      <c r="E54" s="2"/>
      <c r="F54" s="2"/>
      <c r="G54" s="2"/>
      <c r="H54" s="2"/>
      <c r="I54" s="2"/>
    </row>
    <row r="56" spans="1:9" ht="32.25" customHeight="1" x14ac:dyDescent="0.25">
      <c r="A56" s="29" t="s">
        <v>32</v>
      </c>
      <c r="B56" s="29"/>
      <c r="C56" s="29"/>
      <c r="D56" s="29"/>
      <c r="E56" s="29"/>
      <c r="F56" s="29"/>
      <c r="G56" s="29"/>
      <c r="H56" s="29"/>
      <c r="I56" s="29"/>
    </row>
    <row r="57" spans="1:9" ht="47.25" customHeight="1" x14ac:dyDescent="0.25">
      <c r="A57" s="35"/>
      <c r="B57" s="35"/>
      <c r="C57" s="35"/>
      <c r="D57" s="35"/>
      <c r="E57" s="35"/>
      <c r="F57" s="35"/>
      <c r="G57" s="35"/>
      <c r="H57" s="35"/>
      <c r="I57" s="35"/>
    </row>
    <row r="59" spans="1:9" ht="30" customHeight="1" x14ac:dyDescent="0.25">
      <c r="A59" s="29" t="s">
        <v>34</v>
      </c>
      <c r="B59" s="29"/>
      <c r="C59" s="29"/>
      <c r="D59" s="29"/>
      <c r="E59" s="29"/>
      <c r="F59" s="29"/>
      <c r="G59" s="29"/>
      <c r="H59" s="29"/>
      <c r="I59" s="29"/>
    </row>
    <row r="60" spans="1:9" ht="52.5" customHeight="1" x14ac:dyDescent="0.25">
      <c r="A60" s="35"/>
      <c r="B60" s="35"/>
      <c r="C60" s="35"/>
      <c r="D60" s="35"/>
      <c r="E60" s="35"/>
      <c r="F60" s="35"/>
      <c r="G60" s="35"/>
      <c r="H60" s="35"/>
      <c r="I60" s="35"/>
    </row>
    <row r="62" spans="1:9" x14ac:dyDescent="0.25">
      <c r="A62" s="29" t="s">
        <v>36</v>
      </c>
      <c r="B62" s="29"/>
      <c r="C62" s="29"/>
      <c r="D62" s="29"/>
      <c r="E62" s="29"/>
      <c r="F62" s="29"/>
      <c r="G62" s="29"/>
      <c r="H62" s="29"/>
      <c r="I62" s="29"/>
    </row>
    <row r="63" spans="1:9" ht="35.25" customHeight="1" x14ac:dyDescent="0.25">
      <c r="A63" s="35"/>
      <c r="B63" s="35"/>
      <c r="C63" s="35"/>
      <c r="D63" s="35"/>
      <c r="E63" s="35"/>
      <c r="F63" s="35"/>
      <c r="G63" s="35"/>
      <c r="H63" s="35"/>
      <c r="I63" s="35"/>
    </row>
  </sheetData>
  <mergeCells count="16">
    <mergeCell ref="A57:I57"/>
    <mergeCell ref="A59:I59"/>
    <mergeCell ref="A60:I60"/>
    <mergeCell ref="A62:I62"/>
    <mergeCell ref="A63:I63"/>
    <mergeCell ref="A56:I56"/>
    <mergeCell ref="A1:I1"/>
    <mergeCell ref="A5:I5"/>
    <mergeCell ref="A6:I6"/>
    <mergeCell ref="A7:I7"/>
    <mergeCell ref="A14:I14"/>
    <mergeCell ref="E18:F18"/>
    <mergeCell ref="A29:I29"/>
    <mergeCell ref="E31:F31"/>
    <mergeCell ref="A42:I42"/>
    <mergeCell ref="E44:F4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abSelected="1" workbookViewId="0">
      <selection activeCell="K1" sqref="K1"/>
    </sheetView>
  </sheetViews>
  <sheetFormatPr defaultRowHeight="15" x14ac:dyDescent="0.25"/>
  <cols>
    <col min="2" max="6" width="13.7109375" customWidth="1"/>
    <col min="7" max="7" width="10.5703125" bestFit="1" customWidth="1"/>
    <col min="8" max="8" width="11" bestFit="1" customWidth="1"/>
  </cols>
  <sheetData>
    <row r="1" spans="1:9" ht="183.75" customHeight="1" x14ac:dyDescent="0.25">
      <c r="A1" s="30" t="s">
        <v>5</v>
      </c>
      <c r="B1" s="30"/>
      <c r="C1" s="30"/>
      <c r="D1" s="30"/>
      <c r="E1" s="30"/>
      <c r="F1" s="30"/>
      <c r="G1" s="30"/>
      <c r="H1" s="30"/>
      <c r="I1" s="30"/>
    </row>
    <row r="2" spans="1:9" x14ac:dyDescent="0.25">
      <c r="A2" s="1"/>
      <c r="B2" s="1"/>
      <c r="C2" s="1"/>
      <c r="D2" s="1"/>
      <c r="E2" s="1"/>
      <c r="F2" s="1"/>
      <c r="G2" s="1"/>
      <c r="H2" s="1"/>
      <c r="I2" s="1"/>
    </row>
    <row r="3" spans="1:9" x14ac:dyDescent="0.25">
      <c r="A3" s="7"/>
      <c r="B3" s="11">
        <v>28400</v>
      </c>
      <c r="C3" s="11">
        <v>3000</v>
      </c>
      <c r="D3" s="11">
        <v>1600</v>
      </c>
      <c r="E3" s="13">
        <v>5</v>
      </c>
      <c r="F3" s="11">
        <v>1440</v>
      </c>
      <c r="G3" s="11">
        <v>5000</v>
      </c>
      <c r="H3" s="12">
        <v>200000</v>
      </c>
      <c r="I3" s="1"/>
    </row>
    <row r="4" spans="1:9" x14ac:dyDescent="0.25">
      <c r="A4" s="5"/>
      <c r="B4" s="5"/>
      <c r="C4" s="5"/>
      <c r="D4" s="5"/>
      <c r="E4" s="5"/>
      <c r="F4" s="5"/>
      <c r="G4" s="5"/>
      <c r="H4" s="5"/>
      <c r="I4" s="5"/>
    </row>
    <row r="5" spans="1:9" ht="16.5" customHeight="1" x14ac:dyDescent="0.25">
      <c r="A5" s="31" t="s">
        <v>4</v>
      </c>
      <c r="B5" s="31"/>
      <c r="C5" s="31"/>
      <c r="D5" s="31"/>
      <c r="E5" s="31"/>
      <c r="F5" s="31"/>
      <c r="G5" s="31"/>
      <c r="H5" s="31"/>
      <c r="I5" s="31"/>
    </row>
    <row r="6" spans="1:9" x14ac:dyDescent="0.25">
      <c r="A6" s="32"/>
      <c r="B6" s="32"/>
      <c r="C6" s="32"/>
      <c r="D6" s="32"/>
      <c r="E6" s="32"/>
      <c r="F6" s="32"/>
      <c r="G6" s="32"/>
      <c r="H6" s="32"/>
      <c r="I6" s="32"/>
    </row>
    <row r="7" spans="1:9" ht="18.75" customHeight="1" x14ac:dyDescent="0.25">
      <c r="A7" s="31" t="s">
        <v>6</v>
      </c>
      <c r="B7" s="31"/>
      <c r="C7" s="31"/>
      <c r="D7" s="31"/>
      <c r="E7" s="31"/>
      <c r="F7" s="31"/>
      <c r="G7" s="31"/>
      <c r="H7" s="31"/>
      <c r="I7" s="31"/>
    </row>
    <row r="8" spans="1:9" ht="15" customHeight="1" x14ac:dyDescent="0.25">
      <c r="A8" s="6" t="s">
        <v>7</v>
      </c>
      <c r="B8" s="6"/>
      <c r="C8" s="6"/>
      <c r="D8" s="15">
        <f>B3</f>
        <v>28400</v>
      </c>
      <c r="E8" s="6"/>
      <c r="F8" s="6"/>
      <c r="G8" s="6"/>
      <c r="H8" s="6"/>
      <c r="I8" s="6"/>
    </row>
    <row r="9" spans="1:9" x14ac:dyDescent="0.25">
      <c r="A9" s="4" t="s">
        <v>8</v>
      </c>
      <c r="B9" s="4"/>
      <c r="C9" s="4"/>
      <c r="D9" s="16">
        <f>C3</f>
        <v>3000</v>
      </c>
      <c r="E9" s="4"/>
      <c r="F9" s="4"/>
      <c r="G9" s="4"/>
      <c r="H9" s="4"/>
      <c r="I9" s="4"/>
    </row>
    <row r="10" spans="1:9" x14ac:dyDescent="0.25">
      <c r="A10" s="4" t="s">
        <v>9</v>
      </c>
      <c r="B10" s="4"/>
      <c r="C10" s="4"/>
      <c r="D10" s="16">
        <f>D3</f>
        <v>1600</v>
      </c>
      <c r="E10" s="4"/>
      <c r="F10" s="4"/>
      <c r="G10" s="4"/>
      <c r="H10" s="4"/>
      <c r="I10" s="4"/>
    </row>
    <row r="11" spans="1:9" ht="15.75" thickBot="1" x14ac:dyDescent="0.3">
      <c r="A11" s="14" t="s">
        <v>10</v>
      </c>
      <c r="B11" s="4"/>
      <c r="C11" s="4"/>
      <c r="D11" s="17">
        <f>SUM(D8:D10)</f>
        <v>33000</v>
      </c>
      <c r="E11" s="4"/>
      <c r="F11" s="4"/>
      <c r="G11" s="4"/>
      <c r="H11" s="4"/>
      <c r="I11" s="4"/>
    </row>
    <row r="12" spans="1:9" ht="15.75" thickTop="1" x14ac:dyDescent="0.25">
      <c r="A12" s="4"/>
      <c r="B12" s="4"/>
      <c r="C12" s="4"/>
      <c r="D12" s="4"/>
      <c r="E12" s="4"/>
      <c r="F12" s="4"/>
      <c r="G12" s="4"/>
      <c r="H12" s="4"/>
      <c r="I12" s="4"/>
    </row>
    <row r="13" spans="1:9" s="10" customFormat="1" x14ac:dyDescent="0.25">
      <c r="A13" s="8"/>
      <c r="B13" s="8"/>
      <c r="C13" s="8"/>
      <c r="D13" s="8"/>
      <c r="E13" s="8"/>
      <c r="F13" s="8"/>
      <c r="G13" s="8"/>
      <c r="H13" s="8"/>
      <c r="I13" s="8"/>
    </row>
    <row r="14" spans="1:9" ht="119.25" customHeight="1" x14ac:dyDescent="0.25">
      <c r="A14" s="31" t="s">
        <v>11</v>
      </c>
      <c r="B14" s="31"/>
      <c r="C14" s="31"/>
      <c r="D14" s="31"/>
      <c r="E14" s="31"/>
      <c r="F14" s="31"/>
      <c r="G14" s="31"/>
      <c r="H14" s="31"/>
      <c r="I14" s="31"/>
    </row>
    <row r="15" spans="1:9" x14ac:dyDescent="0.25">
      <c r="A15" s="18">
        <v>30000</v>
      </c>
      <c r="B15" s="18">
        <v>37500</v>
      </c>
      <c r="C15" s="18">
        <v>40000</v>
      </c>
      <c r="D15" s="18">
        <v>47500</v>
      </c>
      <c r="E15" s="18">
        <v>35000</v>
      </c>
      <c r="F15" s="18">
        <v>10000</v>
      </c>
      <c r="G15" s="19">
        <v>0.2</v>
      </c>
    </row>
    <row r="17" spans="1:9" x14ac:dyDescent="0.25">
      <c r="A17" s="2" t="s">
        <v>12</v>
      </c>
      <c r="B17" s="2"/>
      <c r="C17" s="2"/>
      <c r="D17" s="2"/>
      <c r="E17" s="2"/>
      <c r="F17" s="2"/>
      <c r="G17" s="2"/>
      <c r="H17" s="2"/>
      <c r="I17" s="2"/>
    </row>
    <row r="18" spans="1:9" x14ac:dyDescent="0.25">
      <c r="A18" s="2"/>
      <c r="B18" s="2"/>
      <c r="C18" s="2"/>
      <c r="D18" s="2"/>
      <c r="E18" s="33" t="s">
        <v>16</v>
      </c>
      <c r="F18" s="33"/>
      <c r="G18" s="2"/>
      <c r="H18" s="2"/>
      <c r="I18" s="2"/>
    </row>
    <row r="19" spans="1:9" ht="30" x14ac:dyDescent="0.25">
      <c r="A19" s="20" t="s">
        <v>13</v>
      </c>
      <c r="B19" s="20" t="s">
        <v>21</v>
      </c>
      <c r="C19" s="20" t="s">
        <v>15</v>
      </c>
      <c r="D19" s="20" t="s">
        <v>0</v>
      </c>
      <c r="E19" s="20" t="s">
        <v>17</v>
      </c>
      <c r="F19" s="20" t="s">
        <v>18</v>
      </c>
      <c r="G19" s="2"/>
      <c r="H19" s="2"/>
      <c r="I19" s="2"/>
    </row>
    <row r="20" spans="1:9" x14ac:dyDescent="0.25">
      <c r="A20" s="21"/>
      <c r="B20" s="21"/>
      <c r="C20" s="21"/>
      <c r="D20" s="21"/>
      <c r="E20" s="21"/>
      <c r="F20" s="22">
        <f>D11</f>
        <v>33000</v>
      </c>
      <c r="G20" s="2"/>
      <c r="H20" s="2"/>
      <c r="I20" s="2"/>
    </row>
    <row r="21" spans="1:9" x14ac:dyDescent="0.25">
      <c r="A21" s="2">
        <v>2018</v>
      </c>
      <c r="B21" s="23">
        <f t="shared" ref="B21:B26" si="0">$D$11-$G$3</f>
        <v>28000</v>
      </c>
      <c r="C21" s="24" t="s">
        <v>19</v>
      </c>
      <c r="D21" s="23">
        <f>$B$21*$G$15*5/12</f>
        <v>2333.3333333333335</v>
      </c>
      <c r="E21" s="23">
        <f>D21</f>
        <v>2333.3333333333335</v>
      </c>
      <c r="F21" s="3">
        <f t="shared" ref="F21:F26" si="1">F20-D21</f>
        <v>30666.666666666668</v>
      </c>
      <c r="G21" s="2"/>
      <c r="H21" s="2"/>
      <c r="I21" s="2"/>
    </row>
    <row r="22" spans="1:9" x14ac:dyDescent="0.25">
      <c r="A22" s="2">
        <v>2019</v>
      </c>
      <c r="B22" s="23">
        <f t="shared" si="0"/>
        <v>28000</v>
      </c>
      <c r="C22" s="25">
        <v>0.2</v>
      </c>
      <c r="D22" s="3">
        <f>$B$22*$G$15</f>
        <v>5600</v>
      </c>
      <c r="E22" s="3">
        <f>E21+D22</f>
        <v>7933.3333333333339</v>
      </c>
      <c r="F22" s="3">
        <f t="shared" si="1"/>
        <v>25066.666666666668</v>
      </c>
      <c r="G22" s="2"/>
      <c r="H22" s="2"/>
      <c r="I22" s="2"/>
    </row>
    <row r="23" spans="1:9" x14ac:dyDescent="0.25">
      <c r="A23" s="2">
        <v>2020</v>
      </c>
      <c r="B23" s="23">
        <f t="shared" si="0"/>
        <v>28000</v>
      </c>
      <c r="C23" s="25">
        <v>0.2</v>
      </c>
      <c r="D23" s="3">
        <f>$B$23*$G$15</f>
        <v>5600</v>
      </c>
      <c r="E23" s="3">
        <f>E22+D23</f>
        <v>13533.333333333334</v>
      </c>
      <c r="F23" s="3">
        <f t="shared" si="1"/>
        <v>19466.666666666668</v>
      </c>
      <c r="G23" s="2"/>
      <c r="H23" s="2"/>
      <c r="I23" s="2"/>
    </row>
    <row r="24" spans="1:9" x14ac:dyDescent="0.25">
      <c r="A24" s="2">
        <v>2021</v>
      </c>
      <c r="B24" s="23">
        <f t="shared" si="0"/>
        <v>28000</v>
      </c>
      <c r="C24" s="25">
        <v>0.2</v>
      </c>
      <c r="D24" s="3">
        <f>$B$24*$G$15</f>
        <v>5600</v>
      </c>
      <c r="E24" s="3">
        <f>E23+D24</f>
        <v>19133.333333333336</v>
      </c>
      <c r="F24" s="3">
        <f t="shared" si="1"/>
        <v>13866.666666666668</v>
      </c>
      <c r="G24" s="2"/>
      <c r="H24" s="2"/>
      <c r="I24" s="2"/>
    </row>
    <row r="25" spans="1:9" x14ac:dyDescent="0.25">
      <c r="A25" s="2">
        <v>2022</v>
      </c>
      <c r="B25" s="23">
        <f t="shared" si="0"/>
        <v>28000</v>
      </c>
      <c r="C25" s="25">
        <v>0.2</v>
      </c>
      <c r="D25" s="3">
        <f>$B$25*$G$15</f>
        <v>5600</v>
      </c>
      <c r="E25" s="3">
        <f>E24+D25</f>
        <v>24733.333333333336</v>
      </c>
      <c r="F25" s="3">
        <f t="shared" si="1"/>
        <v>8266.6666666666679</v>
      </c>
      <c r="G25" s="2"/>
      <c r="H25" s="2"/>
      <c r="I25" s="2"/>
    </row>
    <row r="26" spans="1:9" x14ac:dyDescent="0.25">
      <c r="A26" s="2">
        <v>2023</v>
      </c>
      <c r="B26" s="23">
        <f t="shared" si="0"/>
        <v>28000</v>
      </c>
      <c r="C26" s="24" t="s">
        <v>20</v>
      </c>
      <c r="D26" s="3">
        <f>$B$26*$G$15*7/12</f>
        <v>3266.6666666666665</v>
      </c>
      <c r="E26" s="3">
        <f>E25+D26</f>
        <v>28000.000000000004</v>
      </c>
      <c r="F26" s="3">
        <f t="shared" si="1"/>
        <v>5000.0000000000018</v>
      </c>
      <c r="G26" s="2"/>
      <c r="H26" s="2"/>
      <c r="I26" s="2"/>
    </row>
    <row r="27" spans="1:9" ht="15.75" thickBot="1" x14ac:dyDescent="0.3">
      <c r="A27" s="2" t="s">
        <v>1</v>
      </c>
      <c r="B27" s="23"/>
      <c r="C27" s="24"/>
      <c r="D27" s="9">
        <f>SUM(D21:D26)</f>
        <v>28000.000000000004</v>
      </c>
      <c r="E27" s="2"/>
      <c r="F27" s="2"/>
      <c r="G27" s="2"/>
      <c r="H27" s="2"/>
      <c r="I27" s="2"/>
    </row>
    <row r="28" spans="1:9" ht="15.75" thickTop="1" x14ac:dyDescent="0.25">
      <c r="A28" s="2" t="s">
        <v>22</v>
      </c>
      <c r="B28" s="2"/>
      <c r="C28" s="2"/>
      <c r="D28" s="2"/>
      <c r="E28" s="2"/>
      <c r="F28" s="2"/>
      <c r="G28" s="2"/>
      <c r="H28" s="2"/>
      <c r="I28" s="2"/>
    </row>
    <row r="29" spans="1:9" x14ac:dyDescent="0.25">
      <c r="A29" s="34"/>
      <c r="B29" s="34"/>
      <c r="C29" s="34"/>
      <c r="D29" s="34"/>
      <c r="E29" s="34"/>
      <c r="F29" s="34"/>
      <c r="G29" s="34"/>
      <c r="H29" s="34"/>
      <c r="I29" s="34"/>
    </row>
    <row r="30" spans="1:9" x14ac:dyDescent="0.25">
      <c r="A30" s="2" t="s">
        <v>23</v>
      </c>
      <c r="B30" s="2"/>
      <c r="C30" s="2"/>
      <c r="D30" s="2"/>
      <c r="E30" s="2"/>
      <c r="F30" s="2"/>
      <c r="G30" s="2"/>
      <c r="H30" s="2"/>
      <c r="I30" s="2"/>
    </row>
    <row r="31" spans="1:9" x14ac:dyDescent="0.25">
      <c r="A31" s="2"/>
      <c r="B31" s="2"/>
      <c r="C31" s="2"/>
      <c r="D31" s="2"/>
      <c r="E31" s="33" t="s">
        <v>16</v>
      </c>
      <c r="F31" s="33"/>
      <c r="G31" s="2"/>
      <c r="H31" s="2"/>
      <c r="I31" s="2"/>
    </row>
    <row r="32" spans="1:9" ht="45" x14ac:dyDescent="0.25">
      <c r="A32" s="20" t="s">
        <v>13</v>
      </c>
      <c r="B32" s="20" t="s">
        <v>24</v>
      </c>
      <c r="C32" s="20" t="s">
        <v>26</v>
      </c>
      <c r="D32" s="20" t="s">
        <v>0</v>
      </c>
      <c r="E32" s="20" t="s">
        <v>17</v>
      </c>
      <c r="F32" s="20" t="s">
        <v>18</v>
      </c>
      <c r="G32" s="2"/>
      <c r="H32" s="2"/>
      <c r="I32" s="2"/>
    </row>
    <row r="33" spans="1:9" x14ac:dyDescent="0.25">
      <c r="A33" s="21"/>
      <c r="B33" s="21"/>
      <c r="C33" s="21"/>
      <c r="D33" s="21"/>
      <c r="E33" s="21"/>
      <c r="F33" s="22">
        <f>D11</f>
        <v>33000</v>
      </c>
      <c r="G33" s="2"/>
      <c r="H33" s="2"/>
      <c r="I33" s="2"/>
    </row>
    <row r="34" spans="1:9" x14ac:dyDescent="0.25">
      <c r="A34" s="2">
        <v>2018</v>
      </c>
      <c r="B34" s="23">
        <f>D11</f>
        <v>33000</v>
      </c>
      <c r="C34" s="24" t="s">
        <v>25</v>
      </c>
      <c r="D34" s="23">
        <f>$B$34*$G$15*2*5/12</f>
        <v>5500</v>
      </c>
      <c r="E34" s="23">
        <f>D34</f>
        <v>5500</v>
      </c>
      <c r="F34" s="23">
        <f>F33-D34</f>
        <v>27500</v>
      </c>
      <c r="G34" s="2"/>
      <c r="H34" s="2"/>
      <c r="I34" s="2"/>
    </row>
    <row r="35" spans="1:9" x14ac:dyDescent="0.25">
      <c r="A35" s="2">
        <v>2019</v>
      </c>
      <c r="B35" s="23">
        <f>F34</f>
        <v>27500</v>
      </c>
      <c r="C35" s="25">
        <v>0.4</v>
      </c>
      <c r="D35" s="23">
        <f>$B$35*$G$15*2</f>
        <v>11000</v>
      </c>
      <c r="E35" s="23">
        <f>E34+D35</f>
        <v>16500</v>
      </c>
      <c r="F35" s="23">
        <f>F34-D35</f>
        <v>16500</v>
      </c>
      <c r="G35" s="2"/>
      <c r="H35" s="2"/>
      <c r="I35" s="2"/>
    </row>
    <row r="36" spans="1:9" x14ac:dyDescent="0.25">
      <c r="A36" s="2">
        <v>2020</v>
      </c>
      <c r="B36" s="23">
        <f>F35</f>
        <v>16500</v>
      </c>
      <c r="C36" s="25">
        <v>0.4</v>
      </c>
      <c r="D36" s="23">
        <f>$B$36*$G$15*2</f>
        <v>6600</v>
      </c>
      <c r="E36" s="23">
        <f>E35+D36</f>
        <v>23100</v>
      </c>
      <c r="F36" s="23">
        <f>F35-D36</f>
        <v>9900</v>
      </c>
      <c r="G36" s="2"/>
      <c r="H36" s="2"/>
      <c r="I36" s="2"/>
    </row>
    <row r="37" spans="1:9" x14ac:dyDescent="0.25">
      <c r="A37" s="2">
        <v>2021</v>
      </c>
      <c r="B37" s="23">
        <f>F36</f>
        <v>9900</v>
      </c>
      <c r="C37" s="25">
        <v>0.4</v>
      </c>
      <c r="D37" s="23">
        <f>$B$37*$G$15*2</f>
        <v>3960</v>
      </c>
      <c r="E37" s="23">
        <f>E36+D37</f>
        <v>27060</v>
      </c>
      <c r="F37" s="23">
        <f>F36-D37</f>
        <v>5940</v>
      </c>
      <c r="G37" s="2"/>
      <c r="H37" s="2"/>
      <c r="I37" s="2"/>
    </row>
    <row r="38" spans="1:9" x14ac:dyDescent="0.25">
      <c r="A38" s="26" t="s">
        <v>28</v>
      </c>
      <c r="B38" s="23">
        <f>F37</f>
        <v>5940</v>
      </c>
      <c r="C38" s="25">
        <v>0.4</v>
      </c>
      <c r="D38" s="23">
        <f>940</f>
        <v>940</v>
      </c>
      <c r="E38" s="23">
        <f>E37+D38</f>
        <v>28000</v>
      </c>
      <c r="F38" s="23">
        <f>F37-D38</f>
        <v>5000</v>
      </c>
      <c r="G38" s="2"/>
      <c r="H38" s="2"/>
      <c r="I38" s="2"/>
    </row>
    <row r="39" spans="1:9" ht="15.75" thickBot="1" x14ac:dyDescent="0.3">
      <c r="A39" s="2" t="s">
        <v>1</v>
      </c>
      <c r="B39" s="23"/>
      <c r="C39" s="24"/>
      <c r="D39" s="9">
        <f>SUM(D34:D38)</f>
        <v>28000</v>
      </c>
      <c r="E39" s="2"/>
      <c r="F39" s="2"/>
      <c r="G39" s="2"/>
      <c r="H39" s="2"/>
      <c r="I39" s="2"/>
    </row>
    <row r="40" spans="1:9" ht="15.75" thickTop="1" x14ac:dyDescent="0.25">
      <c r="A40" s="2" t="s">
        <v>27</v>
      </c>
      <c r="B40" s="2"/>
      <c r="C40" s="2"/>
      <c r="D40" s="2"/>
      <c r="E40" s="2"/>
      <c r="F40" s="2"/>
      <c r="G40" s="2"/>
      <c r="H40" s="2"/>
      <c r="I40" s="2"/>
    </row>
    <row r="41" spans="1:9" x14ac:dyDescent="0.25">
      <c r="A41" s="2" t="s">
        <v>29</v>
      </c>
      <c r="B41" s="2"/>
      <c r="C41" s="2"/>
      <c r="D41" s="2"/>
      <c r="E41" s="2"/>
      <c r="F41" s="2"/>
      <c r="G41" s="2"/>
      <c r="H41" s="2"/>
      <c r="I41" s="2"/>
    </row>
    <row r="42" spans="1:9" x14ac:dyDescent="0.25">
      <c r="A42" s="34"/>
      <c r="B42" s="34"/>
      <c r="C42" s="34"/>
      <c r="D42" s="34"/>
      <c r="E42" s="34"/>
      <c r="F42" s="34"/>
      <c r="G42" s="34"/>
      <c r="H42" s="34"/>
      <c r="I42" s="34"/>
    </row>
    <row r="43" spans="1:9" x14ac:dyDescent="0.25">
      <c r="A43" s="2" t="s">
        <v>30</v>
      </c>
      <c r="B43" s="2"/>
      <c r="C43" s="2"/>
      <c r="D43" s="2"/>
      <c r="E43" s="2"/>
      <c r="F43" s="2"/>
      <c r="G43" s="2"/>
      <c r="H43" s="2"/>
      <c r="I43" s="2"/>
    </row>
    <row r="44" spans="1:9" x14ac:dyDescent="0.25">
      <c r="A44" s="2"/>
      <c r="B44" s="2"/>
      <c r="C44" s="2"/>
      <c r="D44" s="2"/>
      <c r="E44" s="33" t="s">
        <v>16</v>
      </c>
      <c r="F44" s="33"/>
      <c r="G44" s="2"/>
      <c r="H44" s="2"/>
      <c r="I44" s="2"/>
    </row>
    <row r="45" spans="1:9" ht="30" x14ac:dyDescent="0.25">
      <c r="A45" s="20" t="s">
        <v>13</v>
      </c>
      <c r="B45" s="20" t="s">
        <v>14</v>
      </c>
      <c r="C45" s="20" t="s">
        <v>26</v>
      </c>
      <c r="D45" s="20" t="s">
        <v>0</v>
      </c>
      <c r="E45" s="20" t="s">
        <v>17</v>
      </c>
      <c r="F45" s="20" t="s">
        <v>18</v>
      </c>
      <c r="G45" s="2"/>
      <c r="H45" s="2"/>
      <c r="I45" s="2"/>
    </row>
    <row r="46" spans="1:9" x14ac:dyDescent="0.25">
      <c r="A46" s="21"/>
      <c r="B46" s="21"/>
      <c r="C46" s="21"/>
      <c r="D46" s="21"/>
      <c r="E46" s="21"/>
      <c r="F46" s="22">
        <f>D11</f>
        <v>33000</v>
      </c>
      <c r="G46" s="2"/>
      <c r="H46" s="2"/>
      <c r="I46" s="2"/>
    </row>
    <row r="47" spans="1:9" x14ac:dyDescent="0.25">
      <c r="A47" s="2">
        <v>2018</v>
      </c>
      <c r="B47" s="23">
        <f>A15</f>
        <v>30000</v>
      </c>
      <c r="C47" s="27">
        <f t="shared" ref="C47:C52" si="2">($D$11-$G$3)/$H$3</f>
        <v>0.14000000000000001</v>
      </c>
      <c r="D47" s="23">
        <f t="shared" ref="D47:D52" si="3">B47*C47</f>
        <v>4200</v>
      </c>
      <c r="E47" s="23">
        <f>D47</f>
        <v>4200</v>
      </c>
      <c r="F47" s="3">
        <f t="shared" ref="F47:F52" si="4">F46-D47</f>
        <v>28800</v>
      </c>
      <c r="G47" s="2"/>
      <c r="H47" s="2"/>
      <c r="I47" s="2"/>
    </row>
    <row r="48" spans="1:9" x14ac:dyDescent="0.25">
      <c r="A48" s="2">
        <v>2019</v>
      </c>
      <c r="B48" s="23">
        <f>B15</f>
        <v>37500</v>
      </c>
      <c r="C48" s="28">
        <f t="shared" si="2"/>
        <v>0.14000000000000001</v>
      </c>
      <c r="D48" s="3">
        <f t="shared" si="3"/>
        <v>5250.0000000000009</v>
      </c>
      <c r="E48" s="3">
        <f>E47+D48</f>
        <v>9450</v>
      </c>
      <c r="F48" s="3">
        <f t="shared" si="4"/>
        <v>23550</v>
      </c>
      <c r="G48" s="2"/>
      <c r="H48" s="2"/>
      <c r="I48" s="2"/>
    </row>
    <row r="49" spans="1:9" x14ac:dyDescent="0.25">
      <c r="A49" s="2">
        <v>2020</v>
      </c>
      <c r="B49" s="23">
        <f>C15</f>
        <v>40000</v>
      </c>
      <c r="C49" s="28">
        <f t="shared" si="2"/>
        <v>0.14000000000000001</v>
      </c>
      <c r="D49" s="3">
        <f t="shared" si="3"/>
        <v>5600.0000000000009</v>
      </c>
      <c r="E49" s="3">
        <f>E48+D49</f>
        <v>15050</v>
      </c>
      <c r="F49" s="3">
        <f t="shared" si="4"/>
        <v>17950</v>
      </c>
      <c r="G49" s="2"/>
      <c r="H49" s="2"/>
      <c r="I49" s="2"/>
    </row>
    <row r="50" spans="1:9" x14ac:dyDescent="0.25">
      <c r="A50" s="2">
        <v>2021</v>
      </c>
      <c r="B50" s="23">
        <f>D15</f>
        <v>47500</v>
      </c>
      <c r="C50" s="28">
        <f t="shared" si="2"/>
        <v>0.14000000000000001</v>
      </c>
      <c r="D50" s="3">
        <f t="shared" si="3"/>
        <v>6650.0000000000009</v>
      </c>
      <c r="E50" s="3">
        <f>E49+D50</f>
        <v>21700</v>
      </c>
      <c r="F50" s="3">
        <f t="shared" si="4"/>
        <v>11300</v>
      </c>
      <c r="G50" s="2"/>
      <c r="H50" s="2"/>
      <c r="I50" s="2"/>
    </row>
    <row r="51" spans="1:9" x14ac:dyDescent="0.25">
      <c r="A51" s="2">
        <v>2022</v>
      </c>
      <c r="B51" s="23">
        <f>E15</f>
        <v>35000</v>
      </c>
      <c r="C51" s="28">
        <f t="shared" si="2"/>
        <v>0.14000000000000001</v>
      </c>
      <c r="D51" s="3">
        <f t="shared" si="3"/>
        <v>4900.0000000000009</v>
      </c>
      <c r="E51" s="3">
        <f>E50+D51</f>
        <v>26600</v>
      </c>
      <c r="F51" s="3">
        <f t="shared" si="4"/>
        <v>6399.9999999999991</v>
      </c>
      <c r="G51" s="2"/>
      <c r="H51" s="2"/>
      <c r="I51" s="2"/>
    </row>
    <row r="52" spans="1:9" x14ac:dyDescent="0.25">
      <c r="A52" s="2">
        <v>2023</v>
      </c>
      <c r="B52" s="23">
        <f>F15</f>
        <v>10000</v>
      </c>
      <c r="C52" s="28">
        <f t="shared" si="2"/>
        <v>0.14000000000000001</v>
      </c>
      <c r="D52" s="3">
        <f t="shared" si="3"/>
        <v>1400.0000000000002</v>
      </c>
      <c r="E52" s="3">
        <f>E51+D52</f>
        <v>28000</v>
      </c>
      <c r="F52" s="3">
        <f t="shared" si="4"/>
        <v>4999.9999999999991</v>
      </c>
      <c r="G52" s="2"/>
      <c r="H52" s="2"/>
      <c r="I52" s="2"/>
    </row>
    <row r="53" spans="1:9" ht="15.75" thickBot="1" x14ac:dyDescent="0.3">
      <c r="A53" s="2" t="s">
        <v>1</v>
      </c>
      <c r="B53" s="23"/>
      <c r="C53" s="24"/>
      <c r="D53" s="9">
        <f>SUM(D47:D52)</f>
        <v>28000</v>
      </c>
      <c r="E53" s="2"/>
      <c r="F53" s="2"/>
      <c r="G53" s="2"/>
      <c r="H53" s="2"/>
      <c r="I53" s="2"/>
    </row>
    <row r="54" spans="1:9" ht="15.75" thickTop="1" x14ac:dyDescent="0.25">
      <c r="A54" s="2" t="s">
        <v>31</v>
      </c>
      <c r="B54" s="2"/>
      <c r="C54" s="2"/>
      <c r="D54" s="2"/>
      <c r="E54" s="2"/>
      <c r="F54" s="2"/>
      <c r="G54" s="2"/>
      <c r="H54" s="2"/>
      <c r="I54" s="2"/>
    </row>
    <row r="56" spans="1:9" ht="32.25" customHeight="1" x14ac:dyDescent="0.25">
      <c r="A56" s="29" t="s">
        <v>32</v>
      </c>
      <c r="B56" s="29"/>
      <c r="C56" s="29"/>
      <c r="D56" s="29"/>
      <c r="E56" s="29"/>
      <c r="F56" s="29"/>
      <c r="G56" s="29"/>
      <c r="H56" s="29"/>
      <c r="I56" s="29"/>
    </row>
    <row r="57" spans="1:9" ht="47.25" customHeight="1" x14ac:dyDescent="0.25">
      <c r="A57" s="35" t="s">
        <v>33</v>
      </c>
      <c r="B57" s="35"/>
      <c r="C57" s="35"/>
      <c r="D57" s="35"/>
      <c r="E57" s="35"/>
      <c r="F57" s="35"/>
      <c r="G57" s="35"/>
      <c r="H57" s="35"/>
      <c r="I57" s="35"/>
    </row>
    <row r="59" spans="1:9" ht="30" customHeight="1" x14ac:dyDescent="0.25">
      <c r="A59" s="29" t="s">
        <v>34</v>
      </c>
      <c r="B59" s="29"/>
      <c r="C59" s="29"/>
      <c r="D59" s="29"/>
      <c r="E59" s="29"/>
      <c r="F59" s="29"/>
      <c r="G59" s="29"/>
      <c r="H59" s="29"/>
      <c r="I59" s="29"/>
    </row>
    <row r="60" spans="1:9" ht="52.5" customHeight="1" x14ac:dyDescent="0.25">
      <c r="A60" s="35" t="s">
        <v>35</v>
      </c>
      <c r="B60" s="35"/>
      <c r="C60" s="35"/>
      <c r="D60" s="35"/>
      <c r="E60" s="35"/>
      <c r="F60" s="35"/>
      <c r="G60" s="35"/>
      <c r="H60" s="35"/>
      <c r="I60" s="35"/>
    </row>
    <row r="62" spans="1:9" x14ac:dyDescent="0.25">
      <c r="A62" s="29" t="s">
        <v>36</v>
      </c>
      <c r="B62" s="29"/>
      <c r="C62" s="29"/>
      <c r="D62" s="29"/>
      <c r="E62" s="29"/>
      <c r="F62" s="29"/>
      <c r="G62" s="29"/>
      <c r="H62" s="29"/>
      <c r="I62" s="29"/>
    </row>
    <row r="63" spans="1:9" ht="35.25" customHeight="1" x14ac:dyDescent="0.25">
      <c r="A63" s="35" t="s">
        <v>37</v>
      </c>
      <c r="B63" s="35"/>
      <c r="C63" s="35"/>
      <c r="D63" s="35"/>
      <c r="E63" s="35"/>
      <c r="F63" s="35"/>
      <c r="G63" s="35"/>
      <c r="H63" s="35"/>
      <c r="I63" s="35"/>
    </row>
  </sheetData>
  <mergeCells count="16">
    <mergeCell ref="A63:I63"/>
    <mergeCell ref="A56:I56"/>
    <mergeCell ref="A57:I57"/>
    <mergeCell ref="A59:I59"/>
    <mergeCell ref="A60:I60"/>
    <mergeCell ref="A62:I62"/>
    <mergeCell ref="E18:F18"/>
    <mergeCell ref="E31:F31"/>
    <mergeCell ref="E44:F44"/>
    <mergeCell ref="A29:I29"/>
    <mergeCell ref="A42:I42"/>
    <mergeCell ref="A1:I1"/>
    <mergeCell ref="A5:I5"/>
    <mergeCell ref="A7:I7"/>
    <mergeCell ref="A6:I6"/>
    <mergeCell ref="A14:I14"/>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Chapter 9 Question</vt:lpstr>
      <vt:lpstr>Chapter 9 Solution</vt:lpstr>
    </vt:vector>
  </TitlesOfParts>
  <Company>TELUS Communications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Wiley &amp; Sons Canada</dc:creator>
  <cp:lastModifiedBy>Hirjikaka, Daleara - Toronto</cp:lastModifiedBy>
  <cp:lastPrinted>2015-07-04T12:31:16Z</cp:lastPrinted>
  <dcterms:created xsi:type="dcterms:W3CDTF">2015-07-04T12:27:23Z</dcterms:created>
  <dcterms:modified xsi:type="dcterms:W3CDTF">2016-01-05T16:30:52Z</dcterms:modified>
</cp:coreProperties>
</file>