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8850" windowHeight="6030" tabRatio="760" activeTab="6"/>
  </bookViews>
  <sheets>
    <sheet name="Main Menu" sheetId="1" r:id="rId1"/>
    <sheet name="Problem 2-8" sheetId="2" r:id="rId2"/>
    <sheet name="Problem 2-9" sheetId="3" r:id="rId3"/>
    <sheet name="Problem 2-16" sheetId="4" r:id="rId4"/>
    <sheet name="Problem 2-18" sheetId="5" r:id="rId5"/>
    <sheet name="Problem 2-23" sheetId="6" r:id="rId6"/>
    <sheet name="Problem 2-24" sheetId="7" r:id="rId7"/>
    <sheet name="Problem 2-26" sheetId="8" r:id="rId8"/>
    <sheet name="Problem 2-32" sheetId="9" r:id="rId9"/>
  </sheets>
  <externalReferences>
    <externalReference r:id="rId12"/>
  </externalReferences>
  <definedNames>
    <definedName name="_scenchg1" localSheetId="1" hidden="1">'Problem 2-8'!#REF!</definedName>
    <definedName name="_scenchg1" localSheetId="2" hidden="1">'Problem 2-9'!#REF!</definedName>
    <definedName name="_scenchg2" localSheetId="1" hidden="1">'Problem 2-8'!#REF!</definedName>
    <definedName name="_scenchg2" localSheetId="2" hidden="1">'Problem 2-9'!#REF!</definedName>
    <definedName name="_scenchg3" localSheetId="1" hidden="1">'Problem 2-8'!#REF!</definedName>
    <definedName name="_scenchg3" localSheetId="2" hidden="1">'Problem 2-9'!#REF!</definedName>
    <definedName name="_scenchg4" localSheetId="1" hidden="1">'Problem 2-8'!#REF!</definedName>
    <definedName name="_scenchg4" localSheetId="2" hidden="1">'Problem 2-9'!#REF!</definedName>
    <definedName name="_scenchg5" localSheetId="1" hidden="1">'Problem 2-8'!#REF!</definedName>
    <definedName name="_scenchg5" localSheetId="2" hidden="1">'Problem 2-9'!#REF!</definedName>
    <definedName name="_scenchg6" localSheetId="1" hidden="1">'Problem 2-8'!#REF!</definedName>
    <definedName name="_scenchg6" localSheetId="2" hidden="1">'Problem 2-9'!#REF!</definedName>
    <definedName name="_scenchg7" localSheetId="1" hidden="1">'Problem 2-8'!#REF!</definedName>
    <definedName name="_scenchg7" localSheetId="2" hidden="1">'Problem 2-9'!#REF!</definedName>
    <definedName name="MainMenu">'Main Menu'!$A$1</definedName>
    <definedName name="PrintArea2_11a">'Problem 2-16'!$D$3:$J$29</definedName>
    <definedName name="PrintArea2_11b">'Problem 2-16'!$D$32:$J$70</definedName>
    <definedName name="PrintArea2_13a" localSheetId="5">'Problem 2-23'!$D$3:$J$22</definedName>
    <definedName name="PrintArea2_13a">'Problem 2-18'!$D$3:$J$23</definedName>
    <definedName name="PrintArea2_13b" localSheetId="5">'Problem 2-23'!$D$25:$J$45</definedName>
    <definedName name="PrintArea2_13b">'Problem 2-18'!$D$26:$J$65</definedName>
    <definedName name="PrintArea2_27a" localSheetId="6">'Problem 2-24'!$C$3:$L$44</definedName>
    <definedName name="PrintArea2_27a" localSheetId="7">'Problem 2-26'!$C$3:$L$44</definedName>
    <definedName name="PrintArea2_27a">'Problem 2-32'!$C$3:$L$45</definedName>
    <definedName name="PrintArea2_27b" localSheetId="6">'Problem 2-24'!$C$46:$L$85</definedName>
    <definedName name="PrintArea2_27b" localSheetId="7">'Problem 2-26'!$C$46:$L$135</definedName>
    <definedName name="PrintArea2_27b">'Problem 2-32'!$C$47:$L$135</definedName>
    <definedName name="PrintArea2_2a" localSheetId="3" hidden="1">'Problem 2-16'!$D$3:$J$29</definedName>
    <definedName name="PrintArea2_2a" localSheetId="4" hidden="1">'Problem 2-18'!$D$3:$J$23</definedName>
    <definedName name="PrintArea2_2a" localSheetId="5" hidden="1">'Problem 2-23'!$D$3:$J$22</definedName>
    <definedName name="PrintArea2_2b" localSheetId="3" hidden="1">'Problem 2-16'!$D$32:$J$70</definedName>
    <definedName name="PrintArea2_2b" localSheetId="4" hidden="1">'Problem 2-18'!$D$26:$J$65</definedName>
    <definedName name="PrintArea2_2b" localSheetId="5" hidden="1">'Problem 2-23'!$D$25:$J$45</definedName>
    <definedName name="PrintArea2_2b" localSheetId="6" hidden="1">'Problem 2-24'!$D$53:$K$85</definedName>
    <definedName name="PrintArea2_2b" localSheetId="7" hidden="1">'Problem 2-26'!$D$52:$K$112</definedName>
    <definedName name="PrintArea2_2b" localSheetId="8" hidden="1">'Problem 2-32'!$D$53:$K$112</definedName>
    <definedName name="PrintArea2_2c" localSheetId="3" hidden="1">'Problem 2-16'!#REF!</definedName>
    <definedName name="PrintArea2_2c" localSheetId="4" hidden="1">'Problem 2-18'!#REF!</definedName>
    <definedName name="PrintArea2_2c" localSheetId="5" hidden="1">'Problem 2-23'!#REF!</definedName>
    <definedName name="PrintArea2_2c" localSheetId="6" hidden="1">'Problem 2-24'!#REF!</definedName>
    <definedName name="PrintArea2_2c" localSheetId="7" hidden="1">'Problem 2-26'!#REF!</definedName>
    <definedName name="PrintArea2_2c" localSheetId="8" hidden="1">'Problem 2-32'!#REF!</definedName>
    <definedName name="PrintArea2_2c" localSheetId="2" hidden="1">'Problem 2-9'!#REF!</definedName>
    <definedName name="PrintArea2_2c" hidden="1">'Problem 2-8'!#REF!</definedName>
    <definedName name="PrintArea2_2d" localSheetId="6" hidden="1">'[1]Problem 2-6'!#REF!</definedName>
    <definedName name="PrintArea2_2d" localSheetId="7" hidden="1">'[1]Problem 2-6'!#REF!</definedName>
    <definedName name="PrintArea2_2d" hidden="1">'[1]Problem 2-6'!#REF!</definedName>
    <definedName name="PrintArea2_5a" localSheetId="2">'Problem 2-9'!$D$3:$J$21</definedName>
    <definedName name="PrintArea2_5a">'Problem 2-8'!$D$3:$J$21</definedName>
    <definedName name="PrintArea2_5b" localSheetId="2">'Problem 2-9'!$D$24:$J$53</definedName>
    <definedName name="PrintArea2_5b">'Problem 2-8'!$D$24:$J$53</definedName>
    <definedName name="scen_change" localSheetId="1" hidden="1">'Problem 2-8'!#REF!,'Problem 2-8'!#REF!,'Problem 2-8'!#REF!</definedName>
    <definedName name="scen_change" localSheetId="2" hidden="1">'Problem 2-9'!#REF!,'Problem 2-9'!#REF!,'Problem 2-9'!#REF!</definedName>
    <definedName name="scen_name1" localSheetId="1" hidden="1">"Scenario 2"</definedName>
    <definedName name="scen_name1" localSheetId="2" hidden="1">"Scenario 2"</definedName>
    <definedName name="scen_name2" localSheetId="1" hidden="1">"Scenario 1"</definedName>
    <definedName name="scen_name2" localSheetId="2" hidden="1">"Scenario 1"</definedName>
    <definedName name="scen_num" localSheetId="1" hidden="1">2</definedName>
    <definedName name="scen_num" localSheetId="2" hidden="1">2</definedName>
    <definedName name="scen_user1" localSheetId="1" hidden="1">"Michael P. Griffin"</definedName>
    <definedName name="scen_user1" localSheetId="2" hidden="1">"Michael P. Griffin"</definedName>
    <definedName name="scen_user2" localSheetId="1" hidden="1">"Michael P. Griffin"</definedName>
    <definedName name="scen_user2" localSheetId="2" hidden="1">"Michael P. Griffin"</definedName>
    <definedName name="scen_value1" localSheetId="1" hidden="1">{"Tax Rate is:";"0.4";0;"Tax Rate is:";"(Scenario 2)";0;"0.4"}</definedName>
    <definedName name="scen_value1" localSheetId="2" hidden="1">{"Tax Rate is:";"0.4";0;"Tax Rate is:";"(Scenario 2)";0;"0.4"}</definedName>
    <definedName name="scen_value2" localSheetId="1" hidden="1">{0;0;"Sales are:";0;"(Scenario 1)";"270000";0}</definedName>
    <definedName name="scen_value2" localSheetId="2" hidden="1">{0;0;"Sales are:";0;"(Scenario 1)";"270000";0}</definedName>
  </definedNames>
  <calcPr fullCalcOnLoad="1"/>
</workbook>
</file>

<file path=xl/sharedStrings.xml><?xml version="1.0" encoding="utf-8"?>
<sst xmlns="http://schemas.openxmlformats.org/spreadsheetml/2006/main" count="578" uniqueCount="306">
  <si>
    <t>MAIN MENU -- CHAPTER 2</t>
  </si>
  <si>
    <t>Determine profitability.</t>
  </si>
  <si>
    <t xml:space="preserve">Student Name: </t>
  </si>
  <si>
    <t xml:space="preserve">Course Name: </t>
  </si>
  <si>
    <t xml:space="preserve">Student ID: </t>
  </si>
  <si>
    <t xml:space="preserve">Course Number: </t>
  </si>
  <si>
    <t>Solution</t>
  </si>
  <si>
    <t>Instructions</t>
  </si>
  <si>
    <t>Using the information from the problem and the key data below, complete the income statement.</t>
  </si>
  <si>
    <t>Key data</t>
  </si>
  <si>
    <t>Units sold</t>
  </si>
  <si>
    <t>Selling price</t>
  </si>
  <si>
    <t>per unit</t>
  </si>
  <si>
    <t>Cost to produce</t>
  </si>
  <si>
    <t>Selling expense</t>
  </si>
  <si>
    <t>Amortization</t>
  </si>
  <si>
    <t>Tax rate</t>
  </si>
  <si>
    <t>Income Statement</t>
  </si>
  <si>
    <t>Sales</t>
  </si>
  <si>
    <t>Cost of goods sold</t>
  </si>
  <si>
    <t>Gross profit</t>
  </si>
  <si>
    <t>Amortization expense</t>
  </si>
  <si>
    <t>Operating profit</t>
  </si>
  <si>
    <t>Interest expense</t>
  </si>
  <si>
    <t>Earnings before taxes</t>
  </si>
  <si>
    <t>Taxes</t>
  </si>
  <si>
    <t>Prepare balance sheet</t>
  </si>
  <si>
    <t>Accumulated amortization</t>
  </si>
  <si>
    <t>Retained earnings</t>
  </si>
  <si>
    <t>Cash</t>
  </si>
  <si>
    <t>Bonds payable</t>
  </si>
  <si>
    <t>Accounts receivable</t>
  </si>
  <si>
    <t>Plant and equipment - original cost</t>
  </si>
  <si>
    <t>Accounts payable</t>
  </si>
  <si>
    <t>Allowance for bad debts</t>
  </si>
  <si>
    <t>Common stock, 100,000 shares outstanding</t>
  </si>
  <si>
    <t>Inventory</t>
  </si>
  <si>
    <t>Preferred stock, 1,000 shares outstanding</t>
  </si>
  <si>
    <t>Marketable securities</t>
  </si>
  <si>
    <t>Investments</t>
  </si>
  <si>
    <t>Notes payable</t>
  </si>
  <si>
    <t xml:space="preserve">In the solution area below, arrange the following items in proper balance sheet presentation. </t>
  </si>
  <si>
    <t>Balance Sheet</t>
  </si>
  <si>
    <t>Assets</t>
  </si>
  <si>
    <t>Less: Allowance for bad debts</t>
  </si>
  <si>
    <t>Total Current Assets</t>
  </si>
  <si>
    <t>Capital Assets</t>
  </si>
  <si>
    <t>Plant and equipment</t>
  </si>
  <si>
    <t>Less: Accumulated amortization</t>
  </si>
  <si>
    <t>Total Assets</t>
  </si>
  <si>
    <t>Liabilities and Shareholders' Equity</t>
  </si>
  <si>
    <t>Current Liabilities</t>
  </si>
  <si>
    <t>Total current liabilities</t>
  </si>
  <si>
    <t>Long-term Liabilities</t>
  </si>
  <si>
    <t>Total Liabilities</t>
  </si>
  <si>
    <t>Shareholders' Equity</t>
  </si>
  <si>
    <t>Calculate Book value and P/E Ratio</t>
  </si>
  <si>
    <t>a. Compute book value (net worth) per share.</t>
  </si>
  <si>
    <t>c. What is the ratio of market value per share to book value per share?</t>
  </si>
  <si>
    <t>Use the following facts to solve the problem.</t>
  </si>
  <si>
    <t>Current liabilities</t>
  </si>
  <si>
    <t>Long-term liabilities</t>
  </si>
  <si>
    <t>Preferred stock</t>
  </si>
  <si>
    <t>Shares of common</t>
  </si>
  <si>
    <t>Shareholders' equity</t>
  </si>
  <si>
    <t>Net worth assigned to common</t>
  </si>
  <si>
    <t>Common shares outstanding</t>
  </si>
  <si>
    <t>Book value (net worth) per share</t>
  </si>
  <si>
    <t>Earnings available to common</t>
  </si>
  <si>
    <t>Shares outstanding</t>
  </si>
  <si>
    <t>Earnings per share</t>
  </si>
  <si>
    <t>Current Price</t>
  </si>
  <si>
    <t>P/E Ratio</t>
  </si>
  <si>
    <t>Market share per share</t>
  </si>
  <si>
    <t>Book value per share</t>
  </si>
  <si>
    <t>Ratio of market value to book value</t>
  </si>
  <si>
    <t>Current Assets</t>
  </si>
  <si>
    <t>Liabilities</t>
  </si>
  <si>
    <t>Prepaid expenses</t>
  </si>
  <si>
    <t xml:space="preserve">Plant and equipment </t>
  </si>
  <si>
    <t>Common stock</t>
  </si>
  <si>
    <t>Net plant and equipment</t>
  </si>
  <si>
    <t>Total shareholders' equity</t>
  </si>
  <si>
    <t>Total liabilities and</t>
  </si>
  <si>
    <t>Total assets</t>
  </si>
  <si>
    <t>shareholders' equity</t>
  </si>
  <si>
    <t>Use the templates below to meet the requirements of the problem.</t>
  </si>
  <si>
    <t>Key Facts:</t>
  </si>
  <si>
    <t xml:space="preserve"> </t>
  </si>
  <si>
    <t>of sales</t>
  </si>
  <si>
    <t>Note payable interest</t>
  </si>
  <si>
    <t>Bond payable interest</t>
  </si>
  <si>
    <t>Selling and administrative expense</t>
  </si>
  <si>
    <t>Cash dividend paid</t>
  </si>
  <si>
    <t>Change in cash balance</t>
  </si>
  <si>
    <t>Change in prepaid expense balance</t>
  </si>
  <si>
    <t>Increase in accounts receivable</t>
  </si>
  <si>
    <t>Increase in inventory</t>
  </si>
  <si>
    <t>Increase in accounts payable</t>
  </si>
  <si>
    <t>Cost of additional machine</t>
  </si>
  <si>
    <t>Increase in notes payable</t>
  </si>
  <si>
    <t>Decrease in bonds payable</t>
  </si>
  <si>
    <t>Operating profit (EBIT)</t>
  </si>
  <si>
    <t>Interest expense on bonds</t>
  </si>
  <si>
    <t>Interest expense on notes</t>
  </si>
  <si>
    <t>Common stock dividends</t>
  </si>
  <si>
    <t>Change in Retained Earnings</t>
  </si>
  <si>
    <t>Total current assets</t>
  </si>
  <si>
    <t>Gross plant and equipment</t>
  </si>
  <si>
    <t>Total Liabilities and Equity</t>
  </si>
  <si>
    <t xml:space="preserve">         Statement of Cash Flows</t>
  </si>
  <si>
    <t>Operating Activities:</t>
  </si>
  <si>
    <t>Add items not requiring an outlay of cash:</t>
  </si>
  <si>
    <t xml:space="preserve">     Amortization </t>
  </si>
  <si>
    <t>Cash flow from operations</t>
  </si>
  <si>
    <t>Changes in non-cash working capital:</t>
  </si>
  <si>
    <t xml:space="preserve">    Increase in accounts receivable</t>
  </si>
  <si>
    <t xml:space="preserve">    Increase in inventory</t>
  </si>
  <si>
    <t xml:space="preserve">    Increase in accounts payable</t>
  </si>
  <si>
    <t xml:space="preserve">    Increase in notes payable</t>
  </si>
  <si>
    <t>Net change in non-cash working capital</t>
  </si>
  <si>
    <t>Cash provided by operating activities</t>
  </si>
  <si>
    <t>Investing Activities:</t>
  </si>
  <si>
    <t xml:space="preserve">    Increase in plant and equipment</t>
  </si>
  <si>
    <t>Cash used in investing activities</t>
  </si>
  <si>
    <t>Financing Activities:</t>
  </si>
  <si>
    <t xml:space="preserve">    Decrease in bonds payable</t>
  </si>
  <si>
    <t xml:space="preserve">    Common stock dividends paid</t>
  </si>
  <si>
    <t>Cash used in financing activities</t>
  </si>
  <si>
    <t>Net increase in cash during the year</t>
  </si>
  <si>
    <t>Cash, end of year</t>
  </si>
  <si>
    <t>rate is 20 percent. Amortization expense for the year was $5,000.</t>
  </si>
  <si>
    <t>Aztec Book Company</t>
  </si>
  <si>
    <t>in good form.</t>
  </si>
  <si>
    <t>Arrange the following items in proper balance sheet presentation.</t>
  </si>
  <si>
    <t>times earnings per share, what is the current price of the stock?</t>
  </si>
  <si>
    <t>Monique's Boutique has assets of $600,000, current liabilities of $150,000, and long-term liabilities of $120,000.</t>
  </si>
  <si>
    <t>There is $75,000 in preferred stock outstanding. Thirty thousand shares of common stock have been issued.</t>
  </si>
  <si>
    <t>Prepare income statement and balance sheet.</t>
  </si>
  <si>
    <t>Less: Accum. amortization</t>
  </si>
  <si>
    <t xml:space="preserve">was 10 percent of pant and equipment (net) at the beginning of the year.  Interest expense for the bonds </t>
  </si>
  <si>
    <t>payable was 8 percent, while interest on the notes payable was 10 percent.  These are based on December 31,</t>
  </si>
  <si>
    <t>of plant and equipment (net)</t>
  </si>
  <si>
    <t>Gardner Corporation</t>
  </si>
  <si>
    <t xml:space="preserve">            Gardner Corporation</t>
  </si>
  <si>
    <t>Cash, beginning of year</t>
  </si>
  <si>
    <t xml:space="preserve">inventory each increased by 10 percent, and accounts payable increased by 25 percent. A new machine was </t>
  </si>
  <si>
    <t>stock account did not change.</t>
  </si>
  <si>
    <t>d. Identify the major accounts contributing to the change in cash position, from the three different components of</t>
  </si>
  <si>
    <t xml:space="preserve">    the cash flow statement.</t>
  </si>
  <si>
    <t>Major accounts are net income ($32,800) and amortization ($20,000) contributing positive cash flow. This positive cash flow is</t>
  </si>
  <si>
    <t>offset by an increase in plant and equipment ($35,000), payments on bonds ($10,000) and dividends paid ($12,800)</t>
  </si>
  <si>
    <t>Loan</t>
  </si>
  <si>
    <t>Interest rate</t>
  </si>
  <si>
    <t>b. If there is $33,600 in earnings available to common shareholders and Monique's stock has a P/E ratio of 12</t>
  </si>
  <si>
    <t>The Jupiter Corporation has a gross profit $700,000 and $240,000 in amortization expense.</t>
  </si>
  <si>
    <t>Selling and administrative expense is $160,000 for each company.</t>
  </si>
  <si>
    <t>difference in cash flow between the two firms.</t>
  </si>
  <si>
    <t>Complete the template below by entering data and formulas to calculate the cash flow.</t>
  </si>
  <si>
    <t xml:space="preserve">                                  </t>
  </si>
  <si>
    <t>Jupiter</t>
  </si>
  <si>
    <t>Saturn</t>
  </si>
  <si>
    <t>Selling and adm. Expense</t>
  </si>
  <si>
    <t xml:space="preserve">  Operating profit</t>
  </si>
  <si>
    <t>Taxes (40%)</t>
  </si>
  <si>
    <t xml:space="preserve">  Earnings after taxes</t>
  </si>
  <si>
    <t>Plus amortization expense</t>
  </si>
  <si>
    <t xml:space="preserve">  Cash flow</t>
  </si>
  <si>
    <t>Explain the difference in cash flow between the two firms.</t>
  </si>
  <si>
    <t>Problem 2-23</t>
  </si>
  <si>
    <t>Earnings after taxes (EAT)</t>
  </si>
  <si>
    <t>of sales. Selling and administrative expenses were 9 percent of sales. Amortization expense was</t>
  </si>
  <si>
    <t>The Saturn Corporation also has $700,000 in gross profit, with $400,000 in amortization expense.</t>
  </si>
  <si>
    <t>We observe that Saturn's taxes were less by: $120,000 - 56,000 = $64,000 ($160,000 * 0.40).</t>
  </si>
  <si>
    <t>Prepare a statement of cash flows.</t>
  </si>
  <si>
    <t>The following information is provided for Loofa Corporation.</t>
  </si>
  <si>
    <t xml:space="preserve">               Balance Sheets</t>
  </si>
  <si>
    <t xml:space="preserve">               Assets</t>
  </si>
  <si>
    <t>Accounts Receivable</t>
  </si>
  <si>
    <t>Equipment</t>
  </si>
  <si>
    <t xml:space="preserve">   Less: accumulated amortization</t>
  </si>
  <si>
    <t>Net equipment</t>
  </si>
  <si>
    <t xml:space="preserve">        Liabilities and Equity</t>
  </si>
  <si>
    <t>Taxes payable</t>
  </si>
  <si>
    <t>Total liabilities and equity</t>
  </si>
  <si>
    <t xml:space="preserve">     1. Net income was $54,610.</t>
  </si>
  <si>
    <t xml:space="preserve">     2. Equipment was purchased for cash, and no equipment was sold.</t>
  </si>
  <si>
    <t xml:space="preserve">     3. Shares were sold for cash.</t>
  </si>
  <si>
    <t xml:space="preserve">     4. Dividends were declared and paid.</t>
  </si>
  <si>
    <t>a. Prepare a statement of cash flows for the Loofa Corporation.</t>
  </si>
  <si>
    <t>b. Identify the major accounts contributing to the change in cash position, from the three different components of</t>
  </si>
  <si>
    <t>the cash flow statement.</t>
  </si>
  <si>
    <t>Use the template below to meet the requirements of the problem.</t>
  </si>
  <si>
    <t xml:space="preserve">              Loofa Corporation</t>
  </si>
  <si>
    <t xml:space="preserve">        Statement of Cash Flows</t>
  </si>
  <si>
    <t>Net Income (earnings after taxes)</t>
  </si>
  <si>
    <t xml:space="preserve">    Issue of common stock</t>
  </si>
  <si>
    <t xml:space="preserve">    Decrease in accounts receivable</t>
  </si>
  <si>
    <t>Given that the tax rate is 40 percent, compute the cash flow for both companies. Explain the</t>
  </si>
  <si>
    <t xml:space="preserve">Major accounts contributing to positive change in cash position are: net income, payables and common stock issuance. </t>
  </si>
  <si>
    <t>Negative change comes from inventory, plant and equipment and dividends paid.</t>
  </si>
  <si>
    <t>Prepare a statement of cash flows for the Maris Corporation.</t>
  </si>
  <si>
    <t>MARIS CORPORATION</t>
  </si>
  <si>
    <t>Operating income</t>
  </si>
  <si>
    <t>Earnings after taxes</t>
  </si>
  <si>
    <t>Preferred stock dividends</t>
  </si>
  <si>
    <t>Earnings available to common shareholders</t>
  </si>
  <si>
    <t>Statement of Retained Earnings</t>
  </si>
  <si>
    <t>Comparative Balance Sheets</t>
  </si>
  <si>
    <t>Accounts receivable (net)</t>
  </si>
  <si>
    <t>Investments (long-term securities)</t>
  </si>
  <si>
    <t>Accrued expenses</t>
  </si>
  <si>
    <t>Bonds payable, 2020</t>
  </si>
  <si>
    <t>Total liabilties and shareholders' equity</t>
  </si>
  <si>
    <t xml:space="preserve">              Maris Corporation</t>
  </si>
  <si>
    <t xml:space="preserve">    Decrease in prepaid expenses</t>
  </si>
  <si>
    <t xml:space="preserve">    Decrease in accrued expenses</t>
  </si>
  <si>
    <t xml:space="preserve">    Decrease in investments</t>
  </si>
  <si>
    <t xml:space="preserve">    Increase in bonds payable</t>
  </si>
  <si>
    <t xml:space="preserve">    Preferred stock dividends paid</t>
  </si>
  <si>
    <t>Net increase (decrease) in cash during the year</t>
  </si>
  <si>
    <t>Total Shareholders' Equity</t>
  </si>
  <si>
    <t>Total Liabilities and Shareholders' Equity</t>
  </si>
  <si>
    <t>$10,000, and interest expense for the year was $8,000. The firm's tax rate is 30 percent. Compute</t>
  </si>
  <si>
    <t>the earnings after taxes.</t>
  </si>
  <si>
    <t>b. Assume the firm hires Ms. Hood, an efficiency expert, as a consultant. She suggests that by increasing</t>
  </si>
  <si>
    <t xml:space="preserve">selling and administrative expenses to 12 percent of sales, sales can be increased to $1,000,000. The </t>
  </si>
  <si>
    <t>extra sales effort will also reduce cost of goods sold to 60 percent of sales (there will be a larger mark-up in</t>
  </si>
  <si>
    <t>prices as a result of more aggressive selling). Amortization expense will remain at $10,000. However, more</t>
  </si>
  <si>
    <t>automobiles will have to be carried in inventory to satisfy customers, and interest expense will go up to</t>
  </si>
  <si>
    <t>$15,000. The firm's tax rate will remain at 30 percent. Compute revised earnings after taxes based on</t>
  </si>
  <si>
    <t>Ms. Hood's suggestions for Carr Auto Wholesalers. How much will her ideas increase or decrease profitability?</t>
  </si>
  <si>
    <t>Using the information from the problem and the key data below, complete the income statement to determine profitability.</t>
  </si>
  <si>
    <t>Key data for a.</t>
  </si>
  <si>
    <t>Selling and admn expenses</t>
  </si>
  <si>
    <t>Carr Auto Wholesalers</t>
  </si>
  <si>
    <t>Key data for b.</t>
  </si>
  <si>
    <t xml:space="preserve">                The changes would result in an</t>
  </si>
  <si>
    <t xml:space="preserve">in profit of </t>
  </si>
  <si>
    <t>.</t>
  </si>
  <si>
    <t>increase</t>
  </si>
  <si>
    <t xml:space="preserve">These books cost $63 to produce. In addition, Aztec Book spent $2,000 (selling expense) to persuade the </t>
  </si>
  <si>
    <t>Other Assets</t>
  </si>
  <si>
    <t>Total Current Liabilities</t>
  </si>
  <si>
    <t>- Current liabilities</t>
  </si>
  <si>
    <t>- Long-term liabilities</t>
  </si>
  <si>
    <t>- Preferred stock</t>
  </si>
  <si>
    <t>= market value per share</t>
  </si>
  <si>
    <t>Amortization and Cash flow</t>
  </si>
  <si>
    <t>Saturn had $160,000 more in amortization, which provided $64,000 (0.40 × $160,000) more in cash flow.</t>
  </si>
  <si>
    <t xml:space="preserve">                                   Loofa Corporation</t>
  </si>
  <si>
    <t>Net increase in cash (equivalents) during the year</t>
  </si>
  <si>
    <t>Current assets</t>
  </si>
  <si>
    <t>Total liabilities</t>
  </si>
  <si>
    <t xml:space="preserve">                Balance Sheet</t>
  </si>
  <si>
    <t xml:space="preserve">                        Capital Assets</t>
  </si>
  <si>
    <t>Spreadsheet Templates</t>
  </si>
  <si>
    <t>LO 2</t>
  </si>
  <si>
    <t>LO 3</t>
  </si>
  <si>
    <t>LO 4</t>
  </si>
  <si>
    <t>LO 1</t>
  </si>
  <si>
    <t xml:space="preserve">    Decrease in taxes payable</t>
  </si>
  <si>
    <t xml:space="preserve">Problem 2-8 </t>
  </si>
  <si>
    <t>Problem 2-8</t>
  </si>
  <si>
    <t xml:space="preserve">The Aztec Book Company sold 1,400 finance textbooks to High Tuition College for $84 each in 20XX. </t>
  </si>
  <si>
    <t>college to buy its books. Aztec Book borrowed $50,000 on January 1, 20XX, on which it paid 10 percent</t>
  </si>
  <si>
    <t>interest. Both interest and principal of the loan were paid on December 31, 20XX. Aztec  Book's tax</t>
  </si>
  <si>
    <t>For the year ended December 31, 20XX</t>
  </si>
  <si>
    <t>Did Aztec Book Company make a profit in 20XX? Please verify with an income statement presented</t>
  </si>
  <si>
    <t>Problem 2-9</t>
  </si>
  <si>
    <t>a. Carr Auto Wholesalers had sales of $900,000 in 20XX, and cost of goods sold represented 65 percent</t>
  </si>
  <si>
    <t>Problem 2-18</t>
  </si>
  <si>
    <t>Problem 2-26</t>
  </si>
  <si>
    <t>Year ended December 21, 20XX</t>
  </si>
  <si>
    <t>For the Year Ended December 31, 20XX</t>
  </si>
  <si>
    <t>Retained earnings, balance, January 1, 20XX</t>
  </si>
  <si>
    <t xml:space="preserve">     Add: Earnings available to common shareholders, 20XX</t>
  </si>
  <si>
    <t xml:space="preserve">     Deduct: Cash dividends declared and paid in 20XX</t>
  </si>
  <si>
    <t>Retained earnings, balance, December 31, 20XX</t>
  </si>
  <si>
    <t>Dec. 31, 20XX</t>
  </si>
  <si>
    <t>Prepare a statement of cash flows for the year ended December 31, 20XX.</t>
  </si>
  <si>
    <t xml:space="preserve"> For the Year Ended December 31, 20XX</t>
  </si>
  <si>
    <t>Dec. 31, 20XW</t>
  </si>
  <si>
    <t>Problem 2-32</t>
  </si>
  <si>
    <t>Sales for the year 20XY were $220,000, with cost of goods sold being 60 percent of sales. Amortization expense</t>
  </si>
  <si>
    <t xml:space="preserve">During the year 20XY, the cash balance and prepaid expenses balance were unchanged. Accounts receivable and </t>
  </si>
  <si>
    <t xml:space="preserve">purchased on December 31, 20XY, at a cost of $35,000. A cash dividend of $12,800 was paid to common shareholders </t>
  </si>
  <si>
    <t xml:space="preserve">at the end of 20XY.  Also, notes payable increased by $6,000 and bonds payable decreased by $10,000.  The common </t>
  </si>
  <si>
    <t>a. Prepare an income statement for the year 20XY.</t>
  </si>
  <si>
    <t>b. Prepare a balance sheet as of December 31, 20XY.</t>
  </si>
  <si>
    <t>c. Prepare a statement of cash flows for the year ended December 31, 20XY.</t>
  </si>
  <si>
    <t>for the year ended December 31, 20XY</t>
  </si>
  <si>
    <t xml:space="preserve">              December 31, 20XY</t>
  </si>
  <si>
    <t xml:space="preserve"> For the Year Ended December 31, 20XY</t>
  </si>
  <si>
    <t>For December 31, 20XX, the balance sheet of the Gardner Corporation is as follows:</t>
  </si>
  <si>
    <t>20XX, balances.  Selling and administrative expenses were $22,000, and the tax rate averaged 18 percent.</t>
  </si>
  <si>
    <t>Problem 2-16</t>
  </si>
  <si>
    <t>December 31, 20XY</t>
  </si>
  <si>
    <t>December 31, 20XX</t>
  </si>
  <si>
    <t>During 20XX, the following occurred:</t>
  </si>
  <si>
    <t>a. Prepare the statement of cash flows for 20XX.</t>
  </si>
  <si>
    <t>Problem 2-24</t>
  </si>
  <si>
    <r>
      <rPr>
        <i/>
        <sz val="10"/>
        <rFont val="Arial"/>
        <family val="2"/>
      </rPr>
      <t xml:space="preserve">Foundations of Financial Management Eleventh Canadian Edition </t>
    </r>
    <r>
      <rPr>
        <sz val="10"/>
        <rFont val="Arial"/>
        <family val="2"/>
      </rPr>
      <t xml:space="preserve">by Block, Hirt, Danielson,and Short </t>
    </r>
  </si>
  <si>
    <t>Block, Hirt, Danielson and Short</t>
  </si>
  <si>
    <t>Foundations of Financial Management 11ce</t>
  </si>
  <si>
    <t>Copyright 2018 McGraw-Hill Education Limited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</si>
</sst>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(&quot;$&quot;* #,##0_);_(&quot;$&quot;* \(#,##0\);_(&quot;$&quot;* &quot;-&quot;??_);_(@_)"/>
    <numFmt numFmtId="173" formatCode="&quot;$&quot;#,##0"/>
    <numFmt numFmtId="174" formatCode="_(* #,##0.0_);_(* \(#,##0.0\);_(* &quot;-&quot;??_);_(@_)"/>
    <numFmt numFmtId="175" formatCode="_(* #,##0_);_(* \(#,##0\);_(* &quot;-&quot;??_);_(@_)"/>
    <numFmt numFmtId="176" formatCode="&quot;$&quot;#,##0.00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8"/>
      <name val="Times New Roman"/>
      <family val="1"/>
    </font>
    <font>
      <b/>
      <sz val="14"/>
      <name val="Times New Roman"/>
      <family val="1"/>
    </font>
    <font>
      <b/>
      <sz val="24"/>
      <name val="Times New Roman"/>
      <family val="1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b/>
      <sz val="16"/>
      <color indexed="3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2"/>
      <name val="Times New Roman"/>
      <family val="1"/>
    </font>
    <font>
      <sz val="10"/>
      <color indexed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u val="single"/>
      <sz val="18"/>
      <name val="Times New Roman"/>
      <family val="1"/>
    </font>
    <font>
      <b/>
      <sz val="10"/>
      <color indexed="8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/>
      <top/>
      <bottom/>
    </border>
    <border>
      <left/>
      <right/>
      <top style="thick"/>
      <bottom/>
    </border>
    <border>
      <left/>
      <right style="thin"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/>
      <right/>
      <top/>
      <bottom/>
    </border>
    <border>
      <left style="medium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/>
      <right/>
      <top/>
      <bottom style="medium"/>
    </border>
    <border>
      <left/>
      <right/>
      <top/>
      <bottom style="thin"/>
    </border>
    <border>
      <left/>
      <right/>
      <top/>
      <bottom style="double"/>
    </border>
    <border>
      <left/>
      <right/>
      <top style="thin"/>
      <bottom style="double"/>
    </border>
    <border>
      <left/>
      <right/>
      <top/>
      <bottom style="thin">
        <color indexed="8"/>
      </bottom>
    </border>
    <border>
      <left style="thin">
        <color indexed="55"/>
      </left>
      <right/>
      <top style="thin">
        <color indexed="55"/>
      </top>
      <bottom style="thin">
        <color indexed="55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thin"/>
      <bottom style="thin"/>
    </border>
    <border>
      <left style="thin">
        <color indexed="22"/>
      </left>
      <right/>
      <top style="thin">
        <color indexed="22"/>
      </top>
      <bottom/>
    </border>
    <border>
      <left/>
      <right style="thin">
        <color indexed="22"/>
      </right>
      <top style="thin">
        <color indexed="22"/>
      </top>
      <bottom/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/>
      <top/>
      <bottom style="thin">
        <color indexed="22"/>
      </bottom>
    </border>
    <border>
      <left/>
      <right style="thin">
        <color indexed="22"/>
      </right>
      <top/>
      <bottom style="thin">
        <color indexed="22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83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Continuous"/>
    </xf>
    <xf numFmtId="0" fontId="0" fillId="0" borderId="0" xfId="0" applyBorder="1" applyAlignment="1">
      <alignment horizontal="center"/>
    </xf>
    <xf numFmtId="37" fontId="0" fillId="0" borderId="0" xfId="44" applyNumberFormat="1" applyFont="1" applyBorder="1" applyAlignment="1">
      <alignment/>
    </xf>
    <xf numFmtId="0" fontId="3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left"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1" xfId="0" applyFill="1" applyBorder="1" applyAlignment="1">
      <alignment horizontal="center"/>
    </xf>
    <xf numFmtId="37" fontId="0" fillId="33" borderId="11" xfId="44" applyNumberFormat="1" applyFont="1" applyFill="1" applyBorder="1" applyAlignment="1">
      <alignment/>
    </xf>
    <xf numFmtId="0" fontId="0" fillId="33" borderId="12" xfId="0" applyFill="1" applyBorder="1" applyAlignment="1">
      <alignment/>
    </xf>
    <xf numFmtId="0" fontId="5" fillId="0" borderId="0" xfId="0" applyFont="1" applyBorder="1" applyAlignment="1" applyProtection="1">
      <alignment horizontal="centerContinuous"/>
      <protection/>
    </xf>
    <xf numFmtId="0" fontId="4" fillId="0" borderId="0" xfId="0" applyFont="1" applyBorder="1" applyAlignment="1" applyProtection="1">
      <alignment horizontal="centerContinuous" vertical="top"/>
      <protection/>
    </xf>
    <xf numFmtId="0" fontId="0" fillId="0" borderId="0" xfId="0" applyBorder="1" applyAlignment="1">
      <alignment horizontal="left"/>
    </xf>
    <xf numFmtId="0" fontId="6" fillId="0" borderId="0" xfId="0" applyFont="1" applyBorder="1" applyAlignment="1">
      <alignment horizontal="left" vertical="center"/>
    </xf>
    <xf numFmtId="37" fontId="0" fillId="0" borderId="0" xfId="44" applyNumberFormat="1" applyBorder="1" applyAlignment="1">
      <alignment/>
    </xf>
    <xf numFmtId="37" fontId="0" fillId="33" borderId="11" xfId="44" applyNumberFormat="1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0" xfId="0" applyFill="1" applyAlignment="1">
      <alignment/>
    </xf>
    <xf numFmtId="0" fontId="0" fillId="33" borderId="0" xfId="0" applyFill="1" applyBorder="1" applyAlignment="1">
      <alignment/>
    </xf>
    <xf numFmtId="0" fontId="0" fillId="0" borderId="0" xfId="0" applyFont="1" applyBorder="1" applyAlignment="1" applyProtection="1" quotePrefix="1">
      <alignment horizontal="left"/>
      <protection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7" fillId="34" borderId="0" xfId="0" applyFont="1" applyFill="1" applyBorder="1" applyAlignment="1">
      <alignment/>
    </xf>
    <xf numFmtId="0" fontId="0" fillId="33" borderId="11" xfId="0" applyFill="1" applyBorder="1" applyAlignment="1">
      <alignment/>
    </xf>
    <xf numFmtId="0" fontId="0" fillId="0" borderId="0" xfId="0" applyFill="1" applyBorder="1" applyAlignment="1">
      <alignment horizontal="centerContinuous"/>
    </xf>
    <xf numFmtId="0" fontId="0" fillId="0" borderId="13" xfId="0" applyFill="1" applyBorder="1" applyAlignment="1">
      <alignment horizontal="centerContinuous"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8" fillId="0" borderId="17" xfId="0" applyFont="1" applyBorder="1" applyAlignment="1" applyProtection="1">
      <alignment horizontal="centerContinuous" vertical="top"/>
      <protection/>
    </xf>
    <xf numFmtId="16" fontId="9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5" fillId="0" borderId="18" xfId="0" applyFont="1" applyFill="1" applyBorder="1" applyAlignment="1">
      <alignment horizontal="centerContinuous"/>
    </xf>
    <xf numFmtId="0" fontId="0" fillId="0" borderId="19" xfId="0" applyFill="1" applyBorder="1" applyAlignment="1">
      <alignment horizontal="centerContinuous"/>
    </xf>
    <xf numFmtId="0" fontId="0" fillId="0" borderId="20" xfId="0" applyFill="1" applyBorder="1" applyAlignment="1">
      <alignment horizontal="centerContinuous"/>
    </xf>
    <xf numFmtId="0" fontId="0" fillId="0" borderId="0" xfId="0" applyFont="1" applyAlignment="1">
      <alignment/>
    </xf>
    <xf numFmtId="0" fontId="0" fillId="33" borderId="0" xfId="0" applyFill="1" applyAlignment="1" applyProtection="1">
      <alignment/>
      <protection/>
    </xf>
    <xf numFmtId="0" fontId="2" fillId="0" borderId="0" xfId="0" applyFont="1" applyBorder="1" applyAlignment="1">
      <alignment horizontal="left"/>
    </xf>
    <xf numFmtId="3" fontId="0" fillId="0" borderId="0" xfId="0" applyNumberFormat="1" applyFont="1" applyBorder="1" applyAlignment="1">
      <alignment horizontal="right"/>
    </xf>
    <xf numFmtId="173" fontId="0" fillId="0" borderId="0" xfId="0" applyNumberFormat="1" applyFont="1" applyBorder="1" applyAlignment="1">
      <alignment horizontal="right"/>
    </xf>
    <xf numFmtId="9" fontId="0" fillId="0" borderId="0" xfId="58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6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Continuous"/>
    </xf>
    <xf numFmtId="38" fontId="0" fillId="0" borderId="0" xfId="0" applyNumberFormat="1" applyFont="1" applyBorder="1" applyAlignment="1">
      <alignment horizontal="right"/>
    </xf>
    <xf numFmtId="0" fontId="10" fillId="0" borderId="0" xfId="0" applyFont="1" applyBorder="1" applyAlignment="1">
      <alignment horizontal="centerContinuous"/>
    </xf>
    <xf numFmtId="0" fontId="0" fillId="0" borderId="0" xfId="0" applyAlignment="1">
      <alignment horizontal="centerContinuous"/>
    </xf>
    <xf numFmtId="0" fontId="2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10" fillId="0" borderId="0" xfId="0" applyFont="1" applyBorder="1" applyAlignment="1">
      <alignment horizontal="centerContinuous"/>
    </xf>
    <xf numFmtId="6" fontId="0" fillId="0" borderId="0" xfId="0" applyNumberFormat="1" applyFont="1" applyAlignment="1">
      <alignment horizontal="right"/>
    </xf>
    <xf numFmtId="0" fontId="0" fillId="0" borderId="21" xfId="0" applyBorder="1" applyAlignment="1">
      <alignment/>
    </xf>
    <xf numFmtId="0" fontId="0" fillId="0" borderId="21" xfId="0" applyFont="1" applyBorder="1" applyAlignment="1">
      <alignment/>
    </xf>
    <xf numFmtId="0" fontId="0" fillId="0" borderId="21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9" fontId="0" fillId="0" borderId="0" xfId="0" applyNumberFormat="1" applyFont="1" applyBorder="1" applyAlignment="1">
      <alignment horizontal="right"/>
    </xf>
    <xf numFmtId="0" fontId="3" fillId="0" borderId="21" xfId="0" applyFont="1" applyBorder="1" applyAlignment="1">
      <alignment horizontal="centerContinuous"/>
    </xf>
    <xf numFmtId="0" fontId="0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Continuous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9" fontId="0" fillId="0" borderId="0" xfId="0" applyNumberForma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/>
    </xf>
    <xf numFmtId="0" fontId="0" fillId="0" borderId="0" xfId="0" applyFont="1" applyAlignment="1">
      <alignment/>
    </xf>
    <xf numFmtId="174" fontId="0" fillId="0" borderId="0" xfId="42" applyNumberFormat="1" applyFont="1" applyBorder="1" applyAlignment="1">
      <alignment horizontal="right"/>
    </xf>
    <xf numFmtId="0" fontId="3" fillId="34" borderId="0" xfId="0" applyFont="1" applyFill="1" applyBorder="1" applyAlignment="1">
      <alignment horizontal="centerContinuous" vertical="center"/>
    </xf>
    <xf numFmtId="0" fontId="0" fillId="34" borderId="0" xfId="0" applyFill="1" applyAlignment="1">
      <alignment vertical="center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175" fontId="0" fillId="0" borderId="0" xfId="42" applyNumberFormat="1" applyFont="1" applyAlignment="1">
      <alignment horizontal="right"/>
    </xf>
    <xf numFmtId="0" fontId="2" fillId="34" borderId="0" xfId="0" applyFont="1" applyFill="1" applyAlignment="1">
      <alignment/>
    </xf>
    <xf numFmtId="175" fontId="0" fillId="0" borderId="0" xfId="0" applyNumberFormat="1" applyFont="1" applyAlignment="1">
      <alignment horizontal="right"/>
    </xf>
    <xf numFmtId="175" fontId="0" fillId="0" borderId="22" xfId="42" applyNumberFormat="1" applyFont="1" applyBorder="1" applyAlignment="1">
      <alignment horizontal="right"/>
    </xf>
    <xf numFmtId="0" fontId="0" fillId="0" borderId="0" xfId="0" applyBorder="1" applyAlignment="1">
      <alignment horizontal="right"/>
    </xf>
    <xf numFmtId="175" fontId="12" fillId="0" borderId="0" xfId="0" applyNumberFormat="1" applyFont="1" applyAlignment="1">
      <alignment horizontal="right"/>
    </xf>
    <xf numFmtId="172" fontId="0" fillId="0" borderId="0" xfId="44" applyNumberFormat="1" applyFont="1" applyAlignment="1">
      <alignment horizontal="right"/>
    </xf>
    <xf numFmtId="175" fontId="0" fillId="0" borderId="0" xfId="42" applyNumberFormat="1" applyFont="1" applyBorder="1" applyAlignment="1">
      <alignment horizontal="right"/>
    </xf>
    <xf numFmtId="0" fontId="0" fillId="34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Continuous"/>
    </xf>
    <xf numFmtId="0" fontId="0" fillId="0" borderId="0" xfId="0" applyFont="1" applyBorder="1" applyAlignment="1">
      <alignment vertical="center"/>
    </xf>
    <xf numFmtId="173" fontId="0" fillId="0" borderId="0" xfId="44" applyNumberFormat="1" applyFont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Font="1" applyAlignment="1">
      <alignment horizontal="right"/>
    </xf>
    <xf numFmtId="3" fontId="0" fillId="0" borderId="0" xfId="0" applyNumberFormat="1" applyAlignment="1">
      <alignment/>
    </xf>
    <xf numFmtId="173" fontId="0" fillId="0" borderId="0" xfId="0" applyNumberFormat="1" applyAlignment="1">
      <alignment/>
    </xf>
    <xf numFmtId="173" fontId="0" fillId="0" borderId="0" xfId="0" applyNumberFormat="1" applyFont="1" applyBorder="1" applyAlignment="1">
      <alignment horizontal="right"/>
    </xf>
    <xf numFmtId="173" fontId="0" fillId="0" borderId="0" xfId="0" applyNumberFormat="1" applyFont="1" applyAlignment="1">
      <alignment horizontal="right"/>
    </xf>
    <xf numFmtId="1" fontId="0" fillId="0" borderId="0" xfId="0" applyNumberFormat="1" applyFont="1" applyAlignment="1">
      <alignment horizontal="right"/>
    </xf>
    <xf numFmtId="3" fontId="0" fillId="0" borderId="0" xfId="42" applyNumberFormat="1" applyFont="1" applyAlignment="1">
      <alignment/>
    </xf>
    <xf numFmtId="3" fontId="0" fillId="0" borderId="22" xfId="0" applyNumberFormat="1" applyBorder="1" applyAlignment="1">
      <alignment/>
    </xf>
    <xf numFmtId="173" fontId="0" fillId="0" borderId="23" xfId="0" applyNumberFormat="1" applyBorder="1" applyAlignment="1">
      <alignment/>
    </xf>
    <xf numFmtId="3" fontId="2" fillId="0" borderId="0" xfId="0" applyNumberFormat="1" applyFont="1" applyAlignment="1">
      <alignment horizontal="centerContinuous"/>
    </xf>
    <xf numFmtId="173" fontId="0" fillId="0" borderId="0" xfId="42" applyNumberFormat="1" applyFont="1" applyBorder="1" applyAlignment="1">
      <alignment horizontal="right"/>
    </xf>
    <xf numFmtId="3" fontId="0" fillId="34" borderId="0" xfId="0" applyNumberFormat="1" applyFont="1" applyFill="1" applyBorder="1" applyAlignment="1" applyProtection="1">
      <alignment horizontal="right" vertical="center"/>
      <protection locked="0"/>
    </xf>
    <xf numFmtId="3" fontId="0" fillId="34" borderId="0" xfId="0" applyNumberFormat="1" applyFill="1" applyAlignment="1">
      <alignment vertical="center"/>
    </xf>
    <xf numFmtId="3" fontId="0" fillId="34" borderId="0" xfId="42" applyNumberFormat="1" applyFont="1" applyFill="1" applyAlignment="1" applyProtection="1">
      <alignment horizontal="right" vertical="center"/>
      <protection locked="0"/>
    </xf>
    <xf numFmtId="3" fontId="0" fillId="34" borderId="22" xfId="0" applyNumberFormat="1" applyFont="1" applyFill="1" applyBorder="1" applyAlignment="1" applyProtection="1">
      <alignment horizontal="right" vertical="center"/>
      <protection locked="0"/>
    </xf>
    <xf numFmtId="3" fontId="0" fillId="34" borderId="22" xfId="42" applyNumberFormat="1" applyFont="1" applyFill="1" applyBorder="1" applyAlignment="1" applyProtection="1">
      <alignment horizontal="right" vertical="center"/>
      <protection locked="0"/>
    </xf>
    <xf numFmtId="173" fontId="0" fillId="0" borderId="0" xfId="0" applyNumberFormat="1" applyFont="1" applyBorder="1" applyAlignment="1">
      <alignment horizontal="right" vertical="center"/>
    </xf>
    <xf numFmtId="3" fontId="0" fillId="34" borderId="24" xfId="42" applyNumberFormat="1" applyFont="1" applyFill="1" applyBorder="1" applyAlignment="1" applyProtection="1">
      <alignment horizontal="right" vertical="center"/>
      <protection locked="0"/>
    </xf>
    <xf numFmtId="3" fontId="0" fillId="34" borderId="0" xfId="0" applyNumberFormat="1" applyFill="1" applyAlignment="1" applyProtection="1">
      <alignment horizontal="right"/>
      <protection locked="0"/>
    </xf>
    <xf numFmtId="3" fontId="0" fillId="0" borderId="0" xfId="42" applyNumberFormat="1" applyFont="1" applyAlignment="1">
      <alignment horizontal="right"/>
    </xf>
    <xf numFmtId="173" fontId="0" fillId="34" borderId="24" xfId="0" applyNumberFormat="1" applyFill="1" applyBorder="1" applyAlignment="1" applyProtection="1">
      <alignment horizontal="right"/>
      <protection locked="0"/>
    </xf>
    <xf numFmtId="3" fontId="0" fillId="0" borderId="22" xfId="0" applyNumberFormat="1" applyFont="1" applyBorder="1" applyAlignment="1">
      <alignment horizontal="right"/>
    </xf>
    <xf numFmtId="173" fontId="0" fillId="0" borderId="0" xfId="58" applyNumberFormat="1" applyFont="1" applyBorder="1" applyAlignment="1">
      <alignment horizontal="right"/>
    </xf>
    <xf numFmtId="0" fontId="0" fillId="33" borderId="0" xfId="55" applyFill="1" applyProtection="1">
      <alignment/>
      <protection/>
    </xf>
    <xf numFmtId="0" fontId="0" fillId="33" borderId="0" xfId="55" applyFill="1">
      <alignment/>
      <protection/>
    </xf>
    <xf numFmtId="0" fontId="0" fillId="33" borderId="0" xfId="55" applyFill="1" applyBorder="1">
      <alignment/>
      <protection/>
    </xf>
    <xf numFmtId="0" fontId="0" fillId="33" borderId="12" xfId="55" applyFill="1" applyBorder="1">
      <alignment/>
      <protection/>
    </xf>
    <xf numFmtId="0" fontId="4" fillId="0" borderId="0" xfId="55" applyFont="1" applyBorder="1" applyAlignment="1" applyProtection="1">
      <alignment horizontal="centerContinuous" vertical="top"/>
      <protection/>
    </xf>
    <xf numFmtId="0" fontId="0" fillId="0" borderId="0" xfId="55" applyBorder="1" applyAlignment="1">
      <alignment horizontal="centerContinuous"/>
      <protection/>
    </xf>
    <xf numFmtId="0" fontId="0" fillId="0" borderId="0" xfId="55" applyBorder="1">
      <alignment/>
      <protection/>
    </xf>
    <xf numFmtId="0" fontId="0" fillId="33" borderId="10" xfId="55" applyFill="1" applyBorder="1">
      <alignment/>
      <protection/>
    </xf>
    <xf numFmtId="0" fontId="0" fillId="0" borderId="0" xfId="55" applyBorder="1" applyAlignment="1">
      <alignment horizontal="left"/>
      <protection/>
    </xf>
    <xf numFmtId="0" fontId="6" fillId="34" borderId="0" xfId="55" applyFont="1" applyFill="1" applyBorder="1" applyAlignment="1">
      <alignment horizontal="left" vertical="center"/>
      <protection/>
    </xf>
    <xf numFmtId="0" fontId="0" fillId="34" borderId="0" xfId="55" applyFill="1" applyBorder="1">
      <alignment/>
      <protection/>
    </xf>
    <xf numFmtId="0" fontId="0" fillId="34" borderId="0" xfId="55" applyFill="1">
      <alignment/>
      <protection/>
    </xf>
    <xf numFmtId="0" fontId="0" fillId="34" borderId="0" xfId="55" applyFont="1" applyFill="1" applyBorder="1" applyAlignment="1" applyProtection="1" quotePrefix="1">
      <alignment horizontal="left"/>
      <protection/>
    </xf>
    <xf numFmtId="0" fontId="0" fillId="34" borderId="0" xfId="55" applyFill="1" applyBorder="1" applyAlignment="1" applyProtection="1">
      <alignment horizontal="center"/>
      <protection/>
    </xf>
    <xf numFmtId="0" fontId="0" fillId="34" borderId="0" xfId="55" applyFont="1" applyFill="1" applyAlignment="1">
      <alignment horizontal="left"/>
      <protection/>
    </xf>
    <xf numFmtId="0" fontId="0" fillId="34" borderId="0" xfId="55" applyFont="1" applyFill="1" applyBorder="1" applyAlignment="1">
      <alignment horizontal="left"/>
      <protection/>
    </xf>
    <xf numFmtId="3" fontId="0" fillId="34" borderId="0" xfId="55" applyNumberFormat="1" applyFill="1" applyAlignment="1">
      <alignment horizontal="right"/>
      <protection/>
    </xf>
    <xf numFmtId="0" fontId="0" fillId="34" borderId="0" xfId="55" applyFill="1" applyBorder="1" applyAlignment="1">
      <alignment horizontal="center"/>
      <protection/>
    </xf>
    <xf numFmtId="37" fontId="0" fillId="34" borderId="0" xfId="44" applyNumberFormat="1" applyFill="1" applyBorder="1" applyAlignment="1">
      <alignment/>
    </xf>
    <xf numFmtId="0" fontId="0" fillId="0" borderId="0" xfId="55">
      <alignment/>
      <protection/>
    </xf>
    <xf numFmtId="0" fontId="0" fillId="0" borderId="0" xfId="55" applyBorder="1" applyAlignment="1">
      <alignment horizontal="center"/>
      <protection/>
    </xf>
    <xf numFmtId="0" fontId="0" fillId="33" borderId="11" xfId="55" applyFill="1" applyBorder="1">
      <alignment/>
      <protection/>
    </xf>
    <xf numFmtId="0" fontId="0" fillId="33" borderId="11" xfId="55" applyFill="1" applyBorder="1" applyAlignment="1">
      <alignment/>
      <protection/>
    </xf>
    <xf numFmtId="0" fontId="3" fillId="0" borderId="0" xfId="55" applyFont="1" applyBorder="1" applyAlignment="1">
      <alignment horizontal="centerContinuous"/>
      <protection/>
    </xf>
    <xf numFmtId="0" fontId="6" fillId="0" borderId="0" xfId="55" applyFont="1" applyBorder="1" applyAlignment="1">
      <alignment horizontal="left" vertical="center"/>
      <protection/>
    </xf>
    <xf numFmtId="0" fontId="0" fillId="0" borderId="0" xfId="55" applyFont="1" applyBorder="1" applyAlignment="1">
      <alignment horizontal="left"/>
      <protection/>
    </xf>
    <xf numFmtId="0" fontId="3" fillId="34" borderId="0" xfId="55" applyFont="1" applyFill="1" applyBorder="1" applyAlignment="1">
      <alignment horizontal="centerContinuous"/>
      <protection/>
    </xf>
    <xf numFmtId="0" fontId="2" fillId="34" borderId="0" xfId="55" applyFont="1" applyFill="1" applyAlignment="1">
      <alignment horizontal="centerContinuous"/>
      <protection/>
    </xf>
    <xf numFmtId="0" fontId="2" fillId="34" borderId="25" xfId="55" applyFont="1" applyFill="1" applyBorder="1" applyAlignment="1">
      <alignment horizontal="center"/>
      <protection/>
    </xf>
    <xf numFmtId="0" fontId="2" fillId="34" borderId="0" xfId="55" applyFont="1" applyFill="1" applyBorder="1" applyAlignment="1">
      <alignment horizontal="right"/>
      <protection/>
    </xf>
    <xf numFmtId="0" fontId="0" fillId="34" borderId="0" xfId="55" applyFont="1" applyFill="1">
      <alignment/>
      <protection/>
    </xf>
    <xf numFmtId="173" fontId="0" fillId="34" borderId="0" xfId="55" applyNumberFormat="1" applyFill="1" applyBorder="1" applyProtection="1">
      <alignment/>
      <protection/>
    </xf>
    <xf numFmtId="3" fontId="0" fillId="34" borderId="0" xfId="55" applyNumberFormat="1" applyFill="1" applyBorder="1" applyProtection="1">
      <alignment/>
      <protection/>
    </xf>
    <xf numFmtId="173" fontId="0" fillId="34" borderId="0" xfId="55" applyNumberFormat="1" applyFill="1">
      <alignment/>
      <protection/>
    </xf>
    <xf numFmtId="0" fontId="0" fillId="33" borderId="11" xfId="55" applyFill="1" applyBorder="1" applyAlignment="1">
      <alignment horizontal="center"/>
      <protection/>
    </xf>
    <xf numFmtId="0" fontId="0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173" fontId="0" fillId="0" borderId="0" xfId="44" applyNumberFormat="1" applyFont="1" applyBorder="1" applyAlignment="1">
      <alignment horizontal="right"/>
    </xf>
    <xf numFmtId="9" fontId="0" fillId="0" borderId="0" xfId="58" applyFont="1" applyBorder="1" applyAlignment="1">
      <alignment horizontal="right"/>
    </xf>
    <xf numFmtId="0" fontId="0" fillId="35" borderId="26" xfId="0" applyFill="1" applyBorder="1" applyAlignment="1" applyProtection="1">
      <alignment/>
      <protection locked="0"/>
    </xf>
    <xf numFmtId="0" fontId="0" fillId="35" borderId="27" xfId="0" applyFill="1" applyBorder="1" applyAlignment="1">
      <alignment/>
    </xf>
    <xf numFmtId="49" fontId="0" fillId="35" borderId="26" xfId="0" applyNumberFormat="1" applyFill="1" applyBorder="1" applyAlignment="1" applyProtection="1">
      <alignment/>
      <protection locked="0"/>
    </xf>
    <xf numFmtId="49" fontId="0" fillId="35" borderId="27" xfId="0" applyNumberFormat="1" applyFill="1" applyBorder="1" applyAlignment="1">
      <alignment/>
    </xf>
    <xf numFmtId="6" fontId="0" fillId="35" borderId="0" xfId="0" applyNumberFormat="1" applyFont="1" applyFill="1" applyBorder="1" applyAlignment="1" applyProtection="1">
      <alignment horizontal="right" vertical="center"/>
      <protection locked="0"/>
    </xf>
    <xf numFmtId="38" fontId="0" fillId="35" borderId="22" xfId="0" applyNumberFormat="1" applyFont="1" applyFill="1" applyBorder="1" applyAlignment="1" applyProtection="1">
      <alignment horizontal="right" vertical="center"/>
      <protection locked="0"/>
    </xf>
    <xf numFmtId="38" fontId="0" fillId="35" borderId="0" xfId="0" applyNumberFormat="1" applyFont="1" applyFill="1" applyBorder="1" applyAlignment="1" applyProtection="1">
      <alignment horizontal="right" vertical="center"/>
      <protection locked="0"/>
    </xf>
    <xf numFmtId="38" fontId="0" fillId="35" borderId="0" xfId="0" applyNumberFormat="1" applyFont="1" applyFill="1" applyAlignment="1" applyProtection="1">
      <alignment horizontal="right" vertical="center"/>
      <protection locked="0"/>
    </xf>
    <xf numFmtId="173" fontId="0" fillId="35" borderId="23" xfId="0" applyNumberFormat="1" applyFont="1" applyFill="1" applyBorder="1" applyAlignment="1" applyProtection="1">
      <alignment horizontal="right" vertical="center"/>
      <protection locked="0"/>
    </xf>
    <xf numFmtId="173" fontId="0" fillId="35" borderId="0" xfId="0" applyNumberFormat="1" applyFont="1" applyFill="1" applyBorder="1" applyAlignment="1" applyProtection="1">
      <alignment horizontal="right"/>
      <protection locked="0"/>
    </xf>
    <xf numFmtId="3" fontId="0" fillId="35" borderId="0" xfId="0" applyNumberFormat="1" applyFont="1" applyFill="1" applyBorder="1" applyAlignment="1" applyProtection="1">
      <alignment horizontal="right"/>
      <protection locked="0"/>
    </xf>
    <xf numFmtId="3" fontId="0" fillId="35" borderId="22" xfId="0" applyNumberFormat="1" applyFont="1" applyFill="1" applyBorder="1" applyAlignment="1" applyProtection="1">
      <alignment horizontal="right"/>
      <protection locked="0"/>
    </xf>
    <xf numFmtId="3" fontId="0" fillId="35" borderId="0" xfId="0" applyNumberFormat="1" applyFont="1" applyFill="1" applyAlignment="1" applyProtection="1">
      <alignment horizontal="right"/>
      <protection locked="0"/>
    </xf>
    <xf numFmtId="173" fontId="0" fillId="35" borderId="24" xfId="0" applyNumberFormat="1" applyFont="1" applyFill="1" applyBorder="1" applyAlignment="1" applyProtection="1">
      <alignment horizontal="right"/>
      <protection locked="0"/>
    </xf>
    <xf numFmtId="173" fontId="0" fillId="35" borderId="0" xfId="0" applyNumberFormat="1" applyFont="1" applyFill="1" applyAlignment="1" applyProtection="1">
      <alignment horizontal="right"/>
      <protection locked="0"/>
    </xf>
    <xf numFmtId="176" fontId="0" fillId="35" borderId="0" xfId="0" applyNumberFormat="1" applyFont="1" applyFill="1" applyAlignment="1" applyProtection="1">
      <alignment horizontal="right"/>
      <protection locked="0"/>
    </xf>
    <xf numFmtId="2" fontId="0" fillId="35" borderId="0" xfId="0" applyNumberFormat="1" applyFont="1" applyFill="1" applyAlignment="1" applyProtection="1">
      <alignment horizontal="right"/>
      <protection locked="0"/>
    </xf>
    <xf numFmtId="173" fontId="0" fillId="35" borderId="0" xfId="55" applyNumberFormat="1" applyFill="1" applyProtection="1">
      <alignment/>
      <protection/>
    </xf>
    <xf numFmtId="3" fontId="0" fillId="35" borderId="0" xfId="55" applyNumberFormat="1" applyFill="1" applyProtection="1">
      <alignment/>
      <protection/>
    </xf>
    <xf numFmtId="3" fontId="0" fillId="35" borderId="22" xfId="55" applyNumberFormat="1" applyFill="1" applyBorder="1" applyProtection="1">
      <alignment/>
      <protection/>
    </xf>
    <xf numFmtId="3" fontId="0" fillId="35" borderId="0" xfId="0" applyNumberFormat="1" applyFont="1" applyFill="1" applyAlignment="1" applyProtection="1">
      <alignment/>
      <protection/>
    </xf>
    <xf numFmtId="3" fontId="0" fillId="35" borderId="22" xfId="0" applyNumberFormat="1" applyFont="1" applyFill="1" applyBorder="1" applyAlignment="1" applyProtection="1">
      <alignment horizontal="right" vertical="center"/>
      <protection locked="0"/>
    </xf>
    <xf numFmtId="3" fontId="0" fillId="35" borderId="0" xfId="42" applyNumberFormat="1" applyFont="1" applyFill="1" applyBorder="1" applyAlignment="1">
      <alignment horizontal="right" vertical="center"/>
    </xf>
    <xf numFmtId="173" fontId="0" fillId="35" borderId="0" xfId="0" applyNumberFormat="1" applyFont="1" applyFill="1" applyAlignment="1" applyProtection="1">
      <alignment horizontal="right" vertical="center"/>
      <protection locked="0"/>
    </xf>
    <xf numFmtId="3" fontId="0" fillId="35" borderId="22" xfId="42" applyNumberFormat="1" applyFont="1" applyFill="1" applyBorder="1" applyAlignment="1" applyProtection="1">
      <alignment horizontal="right" vertical="center"/>
      <protection locked="0"/>
    </xf>
    <xf numFmtId="173" fontId="0" fillId="35" borderId="24" xfId="0" applyNumberFormat="1" applyFont="1" applyFill="1" applyBorder="1" applyAlignment="1" applyProtection="1">
      <alignment horizontal="right" vertical="center"/>
      <protection locked="0"/>
    </xf>
    <xf numFmtId="3" fontId="0" fillId="35" borderId="0" xfId="0" applyNumberFormat="1" applyFill="1" applyAlignment="1">
      <alignment/>
    </xf>
    <xf numFmtId="3" fontId="0" fillId="35" borderId="28" xfId="42" applyNumberFormat="1" applyFont="1" applyFill="1" applyBorder="1" applyAlignment="1">
      <alignment/>
    </xf>
    <xf numFmtId="3" fontId="0" fillId="35" borderId="0" xfId="0" applyNumberFormat="1" applyFont="1" applyFill="1" applyAlignment="1">
      <alignment horizontal="right"/>
    </xf>
    <xf numFmtId="3" fontId="0" fillId="35" borderId="0" xfId="42" applyNumberFormat="1" applyFont="1" applyFill="1" applyAlignment="1" applyProtection="1">
      <alignment/>
      <protection locked="0"/>
    </xf>
    <xf numFmtId="3" fontId="0" fillId="35" borderId="22" xfId="0" applyNumberFormat="1" applyFill="1" applyBorder="1" applyAlignment="1" applyProtection="1">
      <alignment horizontal="right"/>
      <protection locked="0"/>
    </xf>
    <xf numFmtId="3" fontId="0" fillId="35" borderId="0" xfId="42" applyNumberFormat="1" applyFont="1" applyFill="1" applyAlignment="1">
      <alignment horizontal="right"/>
    </xf>
    <xf numFmtId="173" fontId="0" fillId="35" borderId="24" xfId="0" applyNumberFormat="1" applyFill="1" applyBorder="1" applyAlignment="1" applyProtection="1">
      <alignment horizontal="right"/>
      <protection locked="0"/>
    </xf>
    <xf numFmtId="172" fontId="0" fillId="35" borderId="22" xfId="44" applyNumberFormat="1" applyFont="1" applyFill="1" applyBorder="1" applyAlignment="1">
      <alignment horizontal="right"/>
    </xf>
    <xf numFmtId="6" fontId="0" fillId="35" borderId="24" xfId="0" applyNumberFormat="1" applyFont="1" applyFill="1" applyBorder="1" applyAlignment="1">
      <alignment horizontal="right"/>
    </xf>
    <xf numFmtId="41" fontId="0" fillId="0" borderId="22" xfId="0" applyNumberFormat="1" applyFont="1" applyBorder="1" applyAlignment="1">
      <alignment horizontal="right"/>
    </xf>
    <xf numFmtId="6" fontId="0" fillId="35" borderId="0" xfId="0" applyNumberFormat="1" applyFont="1" applyFill="1" applyAlignment="1">
      <alignment horizontal="right"/>
    </xf>
    <xf numFmtId="0" fontId="0" fillId="35" borderId="0" xfId="0" applyFill="1" applyAlignment="1">
      <alignment/>
    </xf>
    <xf numFmtId="0" fontId="0" fillId="35" borderId="0" xfId="0" applyFont="1" applyFill="1" applyAlignment="1">
      <alignment horizontal="right"/>
    </xf>
    <xf numFmtId="0" fontId="3" fillId="35" borderId="0" xfId="0" applyFont="1" applyFill="1" applyBorder="1" applyAlignment="1">
      <alignment horizontal="centerContinuous"/>
    </xf>
    <xf numFmtId="0" fontId="15" fillId="0" borderId="0" xfId="0" applyFont="1" applyBorder="1" applyAlignment="1">
      <alignment horizontal="centerContinuous"/>
    </xf>
    <xf numFmtId="3" fontId="0" fillId="0" borderId="22" xfId="42" applyNumberFormat="1" applyFont="1" applyBorder="1" applyAlignment="1">
      <alignment horizontal="right"/>
    </xf>
    <xf numFmtId="176" fontId="0" fillId="35" borderId="0" xfId="0" applyNumberFormat="1" applyFont="1" applyFill="1" applyAlignment="1">
      <alignment horizontal="right"/>
    </xf>
    <xf numFmtId="173" fontId="0" fillId="35" borderId="24" xfId="55" applyNumberFormat="1" applyFill="1" applyBorder="1" applyProtection="1">
      <alignment/>
      <protection/>
    </xf>
    <xf numFmtId="0" fontId="2" fillId="0" borderId="0" xfId="0" applyFont="1" applyAlignment="1">
      <alignment horizontal="centerContinuous"/>
    </xf>
    <xf numFmtId="173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15" fontId="2" fillId="0" borderId="0" xfId="0" applyNumberFormat="1" applyFont="1" applyAlignment="1" quotePrefix="1">
      <alignment/>
    </xf>
    <xf numFmtId="0" fontId="2" fillId="0" borderId="0" xfId="0" applyFont="1" applyAlignment="1" quotePrefix="1">
      <alignment/>
    </xf>
    <xf numFmtId="173" fontId="0" fillId="0" borderId="0" xfId="44" applyNumberFormat="1" applyFont="1" applyAlignment="1">
      <alignment/>
    </xf>
    <xf numFmtId="3" fontId="2" fillId="0" borderId="0" xfId="0" applyNumberFormat="1" applyFont="1" applyAlignment="1">
      <alignment horizontal="centerContinuous"/>
    </xf>
    <xf numFmtId="3" fontId="0" fillId="35" borderId="22" xfId="0" applyNumberFormat="1" applyFont="1" applyFill="1" applyBorder="1" applyAlignment="1">
      <alignment horizontal="right"/>
    </xf>
    <xf numFmtId="3" fontId="0" fillId="35" borderId="0" xfId="0" applyNumberFormat="1" applyFont="1" applyFill="1" applyBorder="1" applyAlignment="1" applyProtection="1">
      <alignment horizontal="right" vertical="center"/>
      <protection locked="0"/>
    </xf>
    <xf numFmtId="175" fontId="0" fillId="35" borderId="22" xfId="42" applyNumberFormat="1" applyFont="1" applyFill="1" applyBorder="1" applyAlignment="1">
      <alignment horizontal="right"/>
    </xf>
    <xf numFmtId="175" fontId="0" fillId="35" borderId="22" xfId="0" applyNumberFormat="1" applyFont="1" applyFill="1" applyBorder="1" applyAlignment="1">
      <alignment horizontal="right"/>
    </xf>
    <xf numFmtId="0" fontId="0" fillId="34" borderId="0" xfId="0" applyFont="1" applyFill="1" applyAlignment="1">
      <alignment/>
    </xf>
    <xf numFmtId="175" fontId="0" fillId="35" borderId="0" xfId="0" applyNumberFormat="1" applyFont="1" applyFill="1" applyAlignment="1">
      <alignment horizontal="right"/>
    </xf>
    <xf numFmtId="0" fontId="2" fillId="35" borderId="0" xfId="0" applyFont="1" applyFill="1" applyAlignment="1">
      <alignment/>
    </xf>
    <xf numFmtId="173" fontId="0" fillId="34" borderId="0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37" fontId="0" fillId="35" borderId="0" xfId="0" applyNumberFormat="1" applyFont="1" applyFill="1" applyBorder="1" applyAlignment="1" applyProtection="1">
      <alignment horizontal="right" vertical="center"/>
      <protection locked="0"/>
    </xf>
    <xf numFmtId="0" fontId="12" fillId="0" borderId="0" xfId="0" applyFont="1" applyAlignment="1">
      <alignment/>
    </xf>
    <xf numFmtId="3" fontId="0" fillId="0" borderId="0" xfId="0" applyNumberFormat="1" applyFont="1" applyAlignment="1">
      <alignment/>
    </xf>
    <xf numFmtId="173" fontId="0" fillId="0" borderId="0" xfId="0" applyNumberFormat="1" applyFont="1" applyAlignment="1">
      <alignment/>
    </xf>
    <xf numFmtId="173" fontId="0" fillId="0" borderId="24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  <xf numFmtId="37" fontId="0" fillId="0" borderId="0" xfId="0" applyNumberFormat="1" applyFont="1" applyAlignment="1">
      <alignment horizontal="right"/>
    </xf>
    <xf numFmtId="37" fontId="0" fillId="35" borderId="22" xfId="0" applyNumberFormat="1" applyFont="1" applyFill="1" applyBorder="1" applyAlignment="1" applyProtection="1">
      <alignment horizontal="right" vertical="center"/>
      <protection locked="0"/>
    </xf>
    <xf numFmtId="37" fontId="0" fillId="35" borderId="22" xfId="0" applyNumberFormat="1" applyFont="1" applyFill="1" applyBorder="1" applyAlignment="1">
      <alignment horizontal="right"/>
    </xf>
    <xf numFmtId="0" fontId="0" fillId="35" borderId="0" xfId="0" applyFont="1" applyFill="1" applyAlignment="1">
      <alignment/>
    </xf>
    <xf numFmtId="0" fontId="2" fillId="0" borderId="0" xfId="0" applyFont="1" applyAlignment="1">
      <alignment horizontal="center"/>
    </xf>
    <xf numFmtId="173" fontId="0" fillId="0" borderId="24" xfId="0" applyNumberFormat="1" applyBorder="1" applyAlignment="1">
      <alignment/>
    </xf>
    <xf numFmtId="176" fontId="0" fillId="0" borderId="0" xfId="0" applyNumberFormat="1" applyAlignment="1">
      <alignment/>
    </xf>
    <xf numFmtId="173" fontId="2" fillId="0" borderId="0" xfId="0" applyNumberFormat="1" applyFont="1" applyAlignment="1">
      <alignment horizontal="center"/>
    </xf>
    <xf numFmtId="173" fontId="0" fillId="34" borderId="0" xfId="0" applyNumberFormat="1" applyFill="1" applyAlignment="1">
      <alignment/>
    </xf>
    <xf numFmtId="37" fontId="0" fillId="0" borderId="0" xfId="42" applyNumberFormat="1" applyFont="1" applyAlignment="1">
      <alignment horizontal="right"/>
    </xf>
    <xf numFmtId="37" fontId="0" fillId="0" borderId="0" xfId="0" applyNumberFormat="1" applyFont="1" applyBorder="1" applyAlignment="1">
      <alignment horizontal="right"/>
    </xf>
    <xf numFmtId="37" fontId="0" fillId="0" borderId="0" xfId="42" applyNumberFormat="1" applyFont="1" applyBorder="1" applyAlignment="1">
      <alignment horizontal="right"/>
    </xf>
    <xf numFmtId="37" fontId="0" fillId="35" borderId="0" xfId="0" applyNumberFormat="1" applyFont="1" applyFill="1" applyAlignment="1">
      <alignment horizontal="right"/>
    </xf>
    <xf numFmtId="37" fontId="0" fillId="0" borderId="22" xfId="0" applyNumberFormat="1" applyFont="1" applyBorder="1" applyAlignment="1">
      <alignment horizontal="right"/>
    </xf>
    <xf numFmtId="37" fontId="14" fillId="35" borderId="0" xfId="0" applyNumberFormat="1" applyFont="1" applyFill="1" applyAlignment="1">
      <alignment horizontal="right"/>
    </xf>
    <xf numFmtId="37" fontId="0" fillId="35" borderId="0" xfId="42" applyNumberFormat="1" applyFont="1" applyFill="1" applyBorder="1" applyAlignment="1">
      <alignment horizontal="right"/>
    </xf>
    <xf numFmtId="37" fontId="0" fillId="0" borderId="22" xfId="42" applyNumberFormat="1" applyFont="1" applyBorder="1" applyAlignment="1">
      <alignment horizontal="right"/>
    </xf>
    <xf numFmtId="37" fontId="12" fillId="0" borderId="0" xfId="0" applyNumberFormat="1" applyFont="1" applyAlignment="1">
      <alignment horizontal="right"/>
    </xf>
    <xf numFmtId="37" fontId="0" fillId="35" borderId="0" xfId="0" applyNumberFormat="1" applyFont="1" applyFill="1" applyBorder="1" applyAlignment="1">
      <alignment horizontal="right"/>
    </xf>
    <xf numFmtId="3" fontId="0" fillId="35" borderId="0" xfId="42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6" fontId="0" fillId="0" borderId="0" xfId="0" applyNumberFormat="1" applyFont="1" applyAlignment="1">
      <alignment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Continuous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/>
    </xf>
    <xf numFmtId="37" fontId="0" fillId="35" borderId="0" xfId="0" applyNumberFormat="1" applyFont="1" applyFill="1" applyAlignment="1" applyProtection="1">
      <alignment horizontal="right" vertical="center"/>
      <protection locked="0"/>
    </xf>
    <xf numFmtId="5" fontId="0" fillId="35" borderId="23" xfId="0" applyNumberFormat="1" applyFont="1" applyFill="1" applyBorder="1" applyAlignment="1" applyProtection="1">
      <alignment horizontal="right" vertical="center"/>
      <protection locked="0"/>
    </xf>
    <xf numFmtId="5" fontId="0" fillId="35" borderId="0" xfId="0" applyNumberFormat="1" applyFont="1" applyFill="1" applyBorder="1" applyAlignment="1" applyProtection="1">
      <alignment horizontal="right" vertical="center"/>
      <protection locked="0"/>
    </xf>
    <xf numFmtId="173" fontId="0" fillId="0" borderId="0" xfId="0" applyNumberFormat="1" applyFont="1" applyFill="1" applyBorder="1" applyAlignment="1" applyProtection="1">
      <alignment horizontal="right" vertical="center"/>
      <protection locked="0"/>
    </xf>
    <xf numFmtId="6" fontId="0" fillId="35" borderId="22" xfId="0" applyNumberFormat="1" applyFont="1" applyFill="1" applyBorder="1" applyAlignment="1" applyProtection="1">
      <alignment horizontal="right" vertical="center"/>
      <protection locked="0"/>
    </xf>
    <xf numFmtId="5" fontId="0" fillId="0" borderId="0" xfId="44" applyNumberFormat="1" applyFont="1" applyBorder="1" applyAlignment="1">
      <alignment horizontal="right"/>
    </xf>
    <xf numFmtId="6" fontId="0" fillId="35" borderId="0" xfId="0" applyNumberFormat="1" applyFont="1" applyFill="1" applyBorder="1" applyAlignment="1" applyProtection="1">
      <alignment horizontal="center" vertical="center"/>
      <protection locked="0"/>
    </xf>
    <xf numFmtId="0" fontId="0" fillId="34" borderId="0" xfId="0" applyFont="1" applyFill="1" applyBorder="1" applyAlignment="1">
      <alignment/>
    </xf>
    <xf numFmtId="6" fontId="0" fillId="0" borderId="0" xfId="0" applyNumberFormat="1" applyFont="1" applyBorder="1" applyAlignment="1">
      <alignment horizontal="right"/>
    </xf>
    <xf numFmtId="0" fontId="0" fillId="0" borderId="0" xfId="0" applyFont="1" applyBorder="1" applyAlignment="1" quotePrefix="1">
      <alignment horizontal="left"/>
    </xf>
    <xf numFmtId="0" fontId="0" fillId="0" borderId="0" xfId="0" applyFont="1" applyAlignment="1" quotePrefix="1">
      <alignment horizontal="right"/>
    </xf>
    <xf numFmtId="0" fontId="7" fillId="34" borderId="0" xfId="55" applyFont="1" applyFill="1" applyBorder="1" applyAlignment="1">
      <alignment/>
      <protection/>
    </xf>
    <xf numFmtId="3" fontId="0" fillId="35" borderId="22" xfId="42" applyNumberFormat="1" applyFont="1" applyFill="1" applyBorder="1" applyAlignment="1">
      <alignment horizontal="right"/>
    </xf>
    <xf numFmtId="173" fontId="0" fillId="35" borderId="0" xfId="0" applyNumberFormat="1" applyFont="1" applyFill="1" applyBorder="1" applyAlignment="1" applyProtection="1">
      <alignment horizontal="right" vertical="center"/>
      <protection locked="0"/>
    </xf>
    <xf numFmtId="172" fontId="0" fillId="35" borderId="0" xfId="44" applyNumberFormat="1" applyFont="1" applyFill="1" applyBorder="1" applyAlignment="1">
      <alignment horizontal="right"/>
    </xf>
    <xf numFmtId="0" fontId="0" fillId="34" borderId="0" xfId="55" applyFont="1" applyFill="1" applyBorder="1">
      <alignment/>
      <protection/>
    </xf>
    <xf numFmtId="0" fontId="2" fillId="0" borderId="0" xfId="0" applyFont="1" applyAlignment="1" quotePrefix="1">
      <alignment/>
    </xf>
    <xf numFmtId="15" fontId="2" fillId="0" borderId="0" xfId="0" applyNumberFormat="1" applyFont="1" applyAlignment="1" quotePrefix="1">
      <alignment/>
    </xf>
    <xf numFmtId="0" fontId="2" fillId="0" borderId="0" xfId="0" applyFont="1" applyAlignment="1">
      <alignment horizontal="center"/>
    </xf>
    <xf numFmtId="173" fontId="2" fillId="0" borderId="0" xfId="0" applyNumberFormat="1" applyFont="1" applyAlignment="1">
      <alignment horizontal="center"/>
    </xf>
    <xf numFmtId="0" fontId="2" fillId="0" borderId="21" xfId="0" applyFont="1" applyBorder="1" applyAlignment="1">
      <alignment horizontal="centerContinuous"/>
    </xf>
    <xf numFmtId="0" fontId="0" fillId="0" borderId="10" xfId="0" applyFont="1" applyFill="1" applyBorder="1" applyAlignment="1">
      <alignment horizontal="centerContinuous"/>
    </xf>
    <xf numFmtId="0" fontId="0" fillId="35" borderId="29" xfId="55" applyFill="1" applyBorder="1" applyAlignment="1" applyProtection="1">
      <alignment horizontal="center"/>
      <protection/>
    </xf>
    <xf numFmtId="0" fontId="0" fillId="35" borderId="30" xfId="55" applyFill="1" applyBorder="1" applyAlignment="1" applyProtection="1">
      <alignment horizontal="center"/>
      <protection/>
    </xf>
    <xf numFmtId="0" fontId="0" fillId="35" borderId="31" xfId="55" applyFill="1" applyBorder="1" applyAlignment="1" applyProtection="1">
      <alignment horizontal="center"/>
      <protection/>
    </xf>
    <xf numFmtId="0" fontId="0" fillId="35" borderId="32" xfId="55" applyFill="1" applyBorder="1" applyAlignment="1" applyProtection="1">
      <alignment horizontal="center"/>
      <protection/>
    </xf>
    <xf numFmtId="0" fontId="0" fillId="35" borderId="33" xfId="55" applyFill="1" applyBorder="1" applyAlignment="1" applyProtection="1">
      <alignment horizontal="center"/>
      <protection/>
    </xf>
    <xf numFmtId="0" fontId="0" fillId="35" borderId="34" xfId="55" applyFill="1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28575</xdr:colOff>
      <xdr:row>1</xdr:row>
      <xdr:rowOff>28575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38100" cy="38100"/>
        </a:xfrm>
        <a:prstGeom prst="rect">
          <a:avLst/>
        </a:prstGeom>
        <a:solidFill>
          <a:srgbClr val="00808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28575</xdr:colOff>
      <xdr:row>1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38100" cy="9525"/>
        </a:xfrm>
        <a:prstGeom prst="rect">
          <a:avLst/>
        </a:prstGeom>
        <a:solidFill>
          <a:srgbClr val="00808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28575</xdr:colOff>
      <xdr:row>1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38100" cy="9525"/>
        </a:xfrm>
        <a:prstGeom prst="rect">
          <a:avLst/>
        </a:prstGeom>
        <a:solidFill>
          <a:srgbClr val="00808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28575</xdr:colOff>
      <xdr:row>1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38100" cy="9525"/>
        </a:xfrm>
        <a:prstGeom prst="rect">
          <a:avLst/>
        </a:prstGeom>
        <a:solidFill>
          <a:srgbClr val="00808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28575</xdr:colOff>
      <xdr:row>1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38100" cy="9525"/>
        </a:xfrm>
        <a:prstGeom prst="rect">
          <a:avLst/>
        </a:prstGeom>
        <a:solidFill>
          <a:srgbClr val="00808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28575</xdr:colOff>
      <xdr:row>1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38100" cy="9525"/>
        </a:xfrm>
        <a:prstGeom prst="rect">
          <a:avLst/>
        </a:prstGeom>
        <a:solidFill>
          <a:srgbClr val="00808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28575</xdr:colOff>
      <xdr:row>1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38100" cy="9525"/>
        </a:xfrm>
        <a:prstGeom prst="rect">
          <a:avLst/>
        </a:prstGeom>
        <a:solidFill>
          <a:srgbClr val="00808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28575</xdr:colOff>
      <xdr:row>1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38100" cy="9525"/>
        </a:xfrm>
        <a:prstGeom prst="rect">
          <a:avLst/>
        </a:prstGeom>
        <a:solidFill>
          <a:srgbClr val="00808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28575</xdr:colOff>
      <xdr:row>1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38100" cy="9525"/>
        </a:xfrm>
        <a:prstGeom prst="rect">
          <a:avLst/>
        </a:prstGeom>
        <a:solidFill>
          <a:srgbClr val="00808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d04fil001\Common\Users\cameissner\AppData\Local\Microsoft\Windows\Temporary%20Internet%20Files\Low\Content.IE5\BOLKVCFP\9thChp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 Menu"/>
      <sheetName val="Problem 2-6"/>
      <sheetName val="Problem 2-7"/>
      <sheetName val="Problem 2-13"/>
      <sheetName val="Problem 2-15"/>
      <sheetName val="Problem 2-20"/>
      <sheetName val="Problem 2-21"/>
      <sheetName val="Problem 2-23"/>
      <sheetName val="Problem 2-29"/>
      <sheetName val="Module1"/>
      <sheetName val="9thChp02"/>
    </sheetNames>
    <definedNames>
      <definedName name="Go_Sheet02"/>
      <definedName name="Go_Sheet04"/>
      <definedName name="Go_Sheet05"/>
      <definedName name="Go_Sheet06"/>
      <definedName name="Go_Sheet07"/>
      <definedName name="Go_Sheet08"/>
      <definedName name="Go_Sheet09"/>
      <definedName name="LoadCalc"/>
      <definedName name="MainMenuSheet"/>
      <definedName name="MoreFromKMT"/>
      <definedName name="NextSheet"/>
      <definedName name="PreviewSheet"/>
      <definedName name="PrevSheet"/>
      <definedName name="PrintSheet"/>
      <definedName name="ShowLinks"/>
      <definedName name="TemplateHelp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29"/>
    <pageSetUpPr fitToPage="1"/>
  </sheetPr>
  <dimension ref="C3:J13"/>
  <sheetViews>
    <sheetView showGridLines="0" showRowColHeaders="0" zoomScalePageLayoutView="0" workbookViewId="0" topLeftCell="A1">
      <selection activeCell="P21" sqref="P20:P21"/>
    </sheetView>
  </sheetViews>
  <sheetFormatPr defaultColWidth="9.140625" defaultRowHeight="12.75"/>
  <cols>
    <col min="1" max="1" width="0.13671875" style="1" customWidth="1"/>
    <col min="2" max="2" width="2.7109375" style="1" customWidth="1"/>
    <col min="3" max="3" width="5.7109375" style="1" customWidth="1"/>
    <col min="4" max="4" width="4.7109375" style="1" customWidth="1"/>
    <col min="5" max="5" width="22.7109375" style="1" customWidth="1"/>
    <col min="6" max="6" width="4.7109375" style="1" customWidth="1"/>
    <col min="7" max="7" width="22.7109375" style="1" customWidth="1"/>
    <col min="8" max="8" width="4.7109375" style="1" customWidth="1"/>
    <col min="9" max="9" width="22.7109375" style="1" customWidth="1"/>
    <col min="10" max="10" width="5.7109375" style="1" customWidth="1"/>
    <col min="11" max="11" width="4.7109375" style="1" customWidth="1"/>
    <col min="12" max="16384" width="9.140625" style="1" customWidth="1"/>
  </cols>
  <sheetData>
    <row r="1" ht="0.75" customHeight="1"/>
    <row r="2" ht="13.5" customHeight="1" thickBot="1"/>
    <row r="3" spans="3:10" ht="30">
      <c r="C3" s="38" t="s">
        <v>256</v>
      </c>
      <c r="D3" s="39"/>
      <c r="E3" s="39"/>
      <c r="F3" s="39"/>
      <c r="G3" s="39"/>
      <c r="H3" s="39"/>
      <c r="I3" s="39"/>
      <c r="J3" s="40"/>
    </row>
    <row r="4" spans="3:10" ht="20.25">
      <c r="C4" s="35" t="s">
        <v>0</v>
      </c>
      <c r="D4" s="27"/>
      <c r="E4" s="27"/>
      <c r="F4" s="27"/>
      <c r="G4" s="27"/>
      <c r="H4" s="27"/>
      <c r="I4" s="27"/>
      <c r="J4" s="28"/>
    </row>
    <row r="5" spans="3:10" ht="24" customHeight="1">
      <c r="C5" s="29"/>
      <c r="D5" s="30"/>
      <c r="E5" s="30"/>
      <c r="F5" s="30"/>
      <c r="G5" s="30"/>
      <c r="H5" s="30"/>
      <c r="I5" s="30"/>
      <c r="J5" s="31"/>
    </row>
    <row r="6" spans="3:10" ht="24" customHeight="1">
      <c r="C6" s="29"/>
      <c r="D6" s="30"/>
      <c r="E6" s="36" t="s">
        <v>263</v>
      </c>
      <c r="F6" s="30"/>
      <c r="G6" s="36" t="s">
        <v>269</v>
      </c>
      <c r="H6" s="30"/>
      <c r="I6" s="36" t="s">
        <v>296</v>
      </c>
      <c r="J6" s="31"/>
    </row>
    <row r="7" spans="3:10" ht="24" customHeight="1">
      <c r="C7" s="29"/>
      <c r="D7" s="30"/>
      <c r="E7" s="37" t="s">
        <v>271</v>
      </c>
      <c r="F7" s="30"/>
      <c r="G7" s="37" t="s">
        <v>169</v>
      </c>
      <c r="H7" s="30"/>
      <c r="I7" s="37" t="s">
        <v>301</v>
      </c>
      <c r="J7" s="31"/>
    </row>
    <row r="8" spans="3:10" ht="24" customHeight="1">
      <c r="C8" s="29"/>
      <c r="D8" s="30"/>
      <c r="E8" s="37" t="s">
        <v>272</v>
      </c>
      <c r="F8" s="30"/>
      <c r="G8" s="37" t="s">
        <v>283</v>
      </c>
      <c r="H8" s="30"/>
      <c r="I8" s="37"/>
      <c r="J8" s="31"/>
    </row>
    <row r="9" spans="3:10" ht="15">
      <c r="C9" s="29"/>
      <c r="D9" s="30"/>
      <c r="E9" s="37"/>
      <c r="F9" s="30"/>
      <c r="G9" s="37"/>
      <c r="H9" s="30"/>
      <c r="I9" s="37"/>
      <c r="J9" s="31"/>
    </row>
    <row r="10" spans="3:10" ht="15">
      <c r="C10" s="29"/>
      <c r="D10" s="30"/>
      <c r="E10" s="37"/>
      <c r="F10" s="30"/>
      <c r="G10" s="37"/>
      <c r="H10" s="30"/>
      <c r="I10" s="37"/>
      <c r="J10" s="31"/>
    </row>
    <row r="11" spans="3:10" ht="16.5" customHeight="1">
      <c r="C11" s="276" t="s">
        <v>302</v>
      </c>
      <c r="D11" s="27"/>
      <c r="E11" s="27"/>
      <c r="F11" s="27"/>
      <c r="G11" s="27"/>
      <c r="H11" s="27"/>
      <c r="I11" s="27"/>
      <c r="J11" s="28"/>
    </row>
    <row r="12" spans="3:10" ht="12.75">
      <c r="C12" s="276" t="s">
        <v>305</v>
      </c>
      <c r="D12" s="27"/>
      <c r="E12" s="27"/>
      <c r="F12" s="27"/>
      <c r="G12" s="27"/>
      <c r="H12" s="27"/>
      <c r="I12" s="27"/>
      <c r="J12" s="28"/>
    </row>
    <row r="13" spans="3:10" ht="13.5" thickBot="1">
      <c r="C13" s="32"/>
      <c r="D13" s="33"/>
      <c r="E13" s="33"/>
      <c r="F13" s="33"/>
      <c r="G13" s="33"/>
      <c r="H13" s="33"/>
      <c r="I13" s="33"/>
      <c r="J13" s="34"/>
    </row>
  </sheetData>
  <sheetProtection/>
  <printOptions horizontalCentered="1"/>
  <pageMargins left="0.5" right="0.5" top="0.75" bottom="0.5" header="0.5" footer="0.25"/>
  <pageSetup fitToHeight="1" fitToWidth="1" horizontalDpi="300" verticalDpi="300" orientation="portrait" r:id="rId3"/>
  <headerFooter alignWithMargins="0">
    <oddFooter>&amp;L&amp;8Problem: menu&amp;C&amp;8Copyright © 2012 McGraw-Hill Ryerson&amp;R&amp;8Printed: &amp;D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29"/>
    <pageSetUpPr fitToPage="1"/>
  </sheetPr>
  <dimension ref="A1:L55"/>
  <sheetViews>
    <sheetView showGridLines="0" showRowColHeaders="0" zoomScaleSheetLayoutView="100" zoomScalePageLayoutView="0" workbookViewId="0" topLeftCell="A1">
      <pane xSplit="1" ySplit="1" topLeftCell="B35" activePane="bottomRight" state="frozen"/>
      <selection pane="topLeft" activeCell="D98" sqref="D98:D114"/>
      <selection pane="topRight" activeCell="D98" sqref="D98:D114"/>
      <selection pane="bottomLeft" activeCell="D98" sqref="D98:D114"/>
      <selection pane="bottomRight" activeCell="L9" sqref="L9"/>
    </sheetView>
  </sheetViews>
  <sheetFormatPr defaultColWidth="9.140625" defaultRowHeight="12.75"/>
  <cols>
    <col min="1" max="1" width="0.13671875" style="1" customWidth="1"/>
    <col min="2" max="2" width="1.7109375" style="1" customWidth="1"/>
    <col min="3" max="3" width="2.7109375" style="1" customWidth="1"/>
    <col min="4" max="4" width="16.7109375" style="1" customWidth="1"/>
    <col min="5" max="10" width="12.7109375" style="1" customWidth="1"/>
    <col min="11" max="11" width="2.7109375" style="1" customWidth="1"/>
    <col min="12" max="12" width="32.7109375" style="1" customWidth="1"/>
    <col min="13" max="16384" width="9.140625" style="1" customWidth="1"/>
  </cols>
  <sheetData>
    <row r="1" ht="0.75" customHeight="1">
      <c r="A1" s="42"/>
    </row>
    <row r="2" spans="3:11" ht="9.75" customHeight="1">
      <c r="C2" s="21"/>
      <c r="D2" s="21"/>
      <c r="E2" s="21"/>
      <c r="F2" s="21"/>
      <c r="G2" s="21"/>
      <c r="H2" s="21"/>
      <c r="I2" s="21"/>
      <c r="J2" s="21"/>
      <c r="K2" s="21"/>
    </row>
    <row r="3" spans="2:12" ht="30" customHeight="1">
      <c r="B3" s="12"/>
      <c r="C3" s="14"/>
      <c r="D3" s="13" t="s">
        <v>304</v>
      </c>
      <c r="E3" s="3"/>
      <c r="F3" s="3"/>
      <c r="G3" s="3"/>
      <c r="H3" s="3"/>
      <c r="I3" s="3"/>
      <c r="J3" s="3"/>
      <c r="K3" s="2"/>
      <c r="L3" s="8"/>
    </row>
    <row r="4" spans="2:12" ht="18.75">
      <c r="B4" s="12"/>
      <c r="C4" s="14"/>
      <c r="D4" s="14" t="s">
        <v>303</v>
      </c>
      <c r="E4" s="3"/>
      <c r="F4" s="3"/>
      <c r="G4" s="3"/>
      <c r="H4" s="3"/>
      <c r="I4" s="3"/>
      <c r="J4" s="3"/>
      <c r="K4" s="2"/>
      <c r="L4" s="8"/>
    </row>
    <row r="5" spans="2:12" ht="15.75" customHeight="1">
      <c r="B5" s="12"/>
      <c r="C5" s="14"/>
      <c r="D5" s="3"/>
      <c r="E5" s="3"/>
      <c r="F5" s="3"/>
      <c r="G5" s="3"/>
      <c r="H5" s="3"/>
      <c r="I5" s="3"/>
      <c r="J5" s="3"/>
      <c r="K5" s="2"/>
      <c r="L5" s="8"/>
    </row>
    <row r="6" spans="2:12" ht="15.75" customHeight="1">
      <c r="B6" s="12"/>
      <c r="C6" s="15"/>
      <c r="D6" s="16" t="s">
        <v>262</v>
      </c>
      <c r="E6" s="19" t="s">
        <v>257</v>
      </c>
      <c r="F6" s="19"/>
      <c r="G6" s="2"/>
      <c r="H6" s="2"/>
      <c r="I6"/>
      <c r="J6"/>
      <c r="K6" s="2"/>
      <c r="L6" s="8"/>
    </row>
    <row r="7" spans="2:12" ht="12.75">
      <c r="B7" s="12"/>
      <c r="C7" s="2"/>
      <c r="D7" s="25" t="s">
        <v>1</v>
      </c>
      <c r="E7" s="19"/>
      <c r="F7" s="19"/>
      <c r="G7" s="2"/>
      <c r="H7" s="2"/>
      <c r="I7"/>
      <c r="J7"/>
      <c r="K7" s="2"/>
      <c r="L7" s="8"/>
    </row>
    <row r="8" spans="2:12" ht="15.75" customHeight="1">
      <c r="B8" s="12"/>
      <c r="C8" s="2"/>
      <c r="D8" s="20"/>
      <c r="E8" s="20"/>
      <c r="F8" s="20"/>
      <c r="G8" s="2"/>
      <c r="H8"/>
      <c r="I8"/>
      <c r="J8"/>
      <c r="K8" s="2"/>
      <c r="L8" s="8"/>
    </row>
    <row r="9" spans="2:12" ht="12.75">
      <c r="B9" s="12"/>
      <c r="C9" s="2"/>
      <c r="D9" s="22" t="s">
        <v>2</v>
      </c>
      <c r="E9" s="161"/>
      <c r="F9" s="162"/>
      <c r="G9" s="2"/>
      <c r="H9"/>
      <c r="I9"/>
      <c r="J9"/>
      <c r="K9" s="2"/>
      <c r="L9" s="8"/>
    </row>
    <row r="10" spans="2:12" ht="12.75">
      <c r="B10" s="12"/>
      <c r="C10" s="2"/>
      <c r="D10" s="23" t="s">
        <v>3</v>
      </c>
      <c r="E10" s="163"/>
      <c r="F10" s="164"/>
      <c r="G10" s="2"/>
      <c r="H10"/>
      <c r="I10"/>
      <c r="J10"/>
      <c r="K10" s="2"/>
      <c r="L10" s="8"/>
    </row>
    <row r="11" spans="2:12" ht="12.75">
      <c r="B11" s="12"/>
      <c r="C11" s="2"/>
      <c r="D11" s="24" t="s">
        <v>4</v>
      </c>
      <c r="E11" s="163"/>
      <c r="F11" s="164"/>
      <c r="G11" s="2"/>
      <c r="H11"/>
      <c r="I11"/>
      <c r="J11"/>
      <c r="K11" s="2"/>
      <c r="L11" s="8"/>
    </row>
    <row r="12" spans="2:12" ht="12.75">
      <c r="B12" s="12"/>
      <c r="C12" s="2"/>
      <c r="D12" s="24" t="s">
        <v>5</v>
      </c>
      <c r="E12" s="163"/>
      <c r="F12" s="164"/>
      <c r="G12" s="2"/>
      <c r="H12"/>
      <c r="I12"/>
      <c r="J12"/>
      <c r="K12" s="2"/>
      <c r="L12" s="8"/>
    </row>
    <row r="13" spans="2:12" ht="12.75">
      <c r="B13" s="12"/>
      <c r="C13" s="2"/>
      <c r="D13" s="20"/>
      <c r="E13" s="20"/>
      <c r="F13" s="20"/>
      <c r="G13" s="2"/>
      <c r="H13"/>
      <c r="I13"/>
      <c r="J13"/>
      <c r="K13" s="2"/>
      <c r="L13" s="8"/>
    </row>
    <row r="14" spans="2:12" ht="12.75">
      <c r="B14" s="12"/>
      <c r="C14" s="2"/>
      <c r="D14" s="41" t="s">
        <v>264</v>
      </c>
      <c r="E14"/>
      <c r="F14"/>
      <c r="G14"/>
      <c r="H14"/>
      <c r="I14"/>
      <c r="J14" s="2"/>
      <c r="K14" s="2"/>
      <c r="L14" s="8"/>
    </row>
    <row r="15" spans="2:12" ht="12.75" customHeight="1">
      <c r="B15" s="12"/>
      <c r="C15" s="2"/>
      <c r="D15" s="41" t="s">
        <v>241</v>
      </c>
      <c r="E15"/>
      <c r="F15"/>
      <c r="G15"/>
      <c r="H15"/>
      <c r="I15"/>
      <c r="J15" s="2"/>
      <c r="K15" s="2"/>
      <c r="L15" s="8"/>
    </row>
    <row r="16" spans="2:12" ht="12.75">
      <c r="B16" s="12"/>
      <c r="C16" s="2"/>
      <c r="D16" s="41" t="s">
        <v>265</v>
      </c>
      <c r="E16"/>
      <c r="F16"/>
      <c r="G16"/>
      <c r="H16"/>
      <c r="I16"/>
      <c r="J16" s="2"/>
      <c r="K16" s="2"/>
      <c r="L16" s="8"/>
    </row>
    <row r="17" spans="2:12" ht="12.75">
      <c r="B17" s="12"/>
      <c r="C17" s="2"/>
      <c r="D17" s="41" t="s">
        <v>266</v>
      </c>
      <c r="E17"/>
      <c r="F17"/>
      <c r="G17"/>
      <c r="H17"/>
      <c r="I17"/>
      <c r="J17" s="2"/>
      <c r="K17" s="2"/>
      <c r="L17" s="8"/>
    </row>
    <row r="18" spans="2:12" ht="12.75">
      <c r="B18" s="12"/>
      <c r="C18" s="2"/>
      <c r="D18" s="75" t="s">
        <v>131</v>
      </c>
      <c r="E18"/>
      <c r="F18"/>
      <c r="G18"/>
      <c r="H18"/>
      <c r="I18"/>
      <c r="J18" s="2"/>
      <c r="K18" s="2"/>
      <c r="L18" s="8"/>
    </row>
    <row r="19" spans="2:12" ht="6" customHeight="1">
      <c r="B19" s="12"/>
      <c r="C19" s="2"/>
      <c r="D19"/>
      <c r="E19"/>
      <c r="F19"/>
      <c r="G19"/>
      <c r="H19"/>
      <c r="I19"/>
      <c r="J19" s="2"/>
      <c r="K19" s="2"/>
      <c r="L19" s="8"/>
    </row>
    <row r="20" spans="2:12" ht="12.75">
      <c r="B20" s="12"/>
      <c r="C20" s="2"/>
      <c r="D20" s="41" t="s">
        <v>268</v>
      </c>
      <c r="E20"/>
      <c r="F20"/>
      <c r="G20"/>
      <c r="H20"/>
      <c r="I20"/>
      <c r="J20" s="2"/>
      <c r="K20" s="2"/>
      <c r="L20" s="8"/>
    </row>
    <row r="21" spans="2:12" ht="12.75">
      <c r="B21" s="12"/>
      <c r="C21" s="2"/>
      <c r="D21" t="s">
        <v>133</v>
      </c>
      <c r="E21"/>
      <c r="F21"/>
      <c r="G21"/>
      <c r="H21"/>
      <c r="I21"/>
      <c r="J21" s="2"/>
      <c r="K21" s="2"/>
      <c r="L21" s="8"/>
    </row>
    <row r="22" spans="2:12" ht="13.5" thickBot="1">
      <c r="B22" s="12"/>
      <c r="C22" s="2"/>
      <c r="D22" s="2"/>
      <c r="E22" s="4"/>
      <c r="F22" s="4"/>
      <c r="G22" s="5"/>
      <c r="H22" s="5"/>
      <c r="I22" s="2"/>
      <c r="J22" s="2"/>
      <c r="K22" s="2"/>
      <c r="L22" s="8"/>
    </row>
    <row r="23" spans="3:11" ht="13.5" thickTop="1">
      <c r="C23" s="9"/>
      <c r="D23" s="9"/>
      <c r="E23" s="26"/>
      <c r="F23" s="26"/>
      <c r="G23" s="11"/>
      <c r="H23" s="11"/>
      <c r="I23" s="9"/>
      <c r="J23" s="9"/>
      <c r="K23" s="9"/>
    </row>
    <row r="24" spans="2:12" ht="22.5">
      <c r="B24" s="12"/>
      <c r="C24" s="2"/>
      <c r="D24" s="6" t="s">
        <v>6</v>
      </c>
      <c r="E24" s="3"/>
      <c r="F24" s="3"/>
      <c r="G24" s="3"/>
      <c r="H24" s="3"/>
      <c r="I24" s="3"/>
      <c r="J24" s="3"/>
      <c r="K24" s="2"/>
      <c r="L24" s="8"/>
    </row>
    <row r="25" spans="2:12" ht="9.75" customHeight="1">
      <c r="B25" s="12"/>
      <c r="C25" s="2"/>
      <c r="D25" s="16" t="str">
        <f>T(D6)</f>
        <v>Problem 2-8 </v>
      </c>
      <c r="E25" s="6"/>
      <c r="F25" s="6"/>
      <c r="G25" s="6"/>
      <c r="H25" s="6"/>
      <c r="I25" s="6"/>
      <c r="J25" s="6"/>
      <c r="K25" s="2"/>
      <c r="L25" s="8"/>
    </row>
    <row r="26" spans="2:12" ht="9.75" customHeight="1">
      <c r="B26" s="12"/>
      <c r="C26" s="2"/>
      <c r="D26" s="16" t="s">
        <v>7</v>
      </c>
      <c r="E26" s="6"/>
      <c r="F26" s="6"/>
      <c r="G26" s="6"/>
      <c r="H26" s="6"/>
      <c r="I26" s="6"/>
      <c r="J26" s="6"/>
      <c r="K26" s="2"/>
      <c r="L26" s="8"/>
    </row>
    <row r="27" spans="2:12" ht="6" customHeight="1">
      <c r="B27" s="12"/>
      <c r="C27" s="2"/>
      <c r="D27" s="16"/>
      <c r="E27" s="6"/>
      <c r="F27" s="6"/>
      <c r="G27" s="6"/>
      <c r="H27" s="6"/>
      <c r="I27" s="6"/>
      <c r="J27" s="6"/>
      <c r="K27" s="2"/>
      <c r="L27" s="8"/>
    </row>
    <row r="28" spans="2:12" ht="12.75" customHeight="1">
      <c r="B28" s="12"/>
      <c r="C28" s="2"/>
      <c r="D28" s="7" t="s">
        <v>8</v>
      </c>
      <c r="E28" s="6"/>
      <c r="F28" s="6"/>
      <c r="G28" s="6"/>
      <c r="H28" s="6"/>
      <c r="I28" s="6"/>
      <c r="J28" s="6"/>
      <c r="K28" s="2"/>
      <c r="L28" s="8"/>
    </row>
    <row r="29" spans="2:12" ht="6" customHeight="1">
      <c r="B29" s="12"/>
      <c r="C29" s="2"/>
      <c r="D29" s="7"/>
      <c r="E29" s="6"/>
      <c r="F29" s="6"/>
      <c r="G29" s="6"/>
      <c r="H29" s="6"/>
      <c r="I29" s="6"/>
      <c r="J29" s="6"/>
      <c r="K29" s="2"/>
      <c r="L29" s="8"/>
    </row>
    <row r="30" spans="2:12" ht="12.75" customHeight="1">
      <c r="B30" s="12"/>
      <c r="C30" s="2"/>
      <c r="D30" s="43" t="s">
        <v>9</v>
      </c>
      <c r="E30" s="6"/>
      <c r="F30" s="6"/>
      <c r="G30" s="6"/>
      <c r="H30" s="6"/>
      <c r="I30" s="6"/>
      <c r="J30" s="6"/>
      <c r="K30" s="2"/>
      <c r="L30" s="8"/>
    </row>
    <row r="31" spans="2:12" ht="12.75" customHeight="1">
      <c r="B31" s="12"/>
      <c r="C31" s="2"/>
      <c r="D31" s="7" t="s">
        <v>10</v>
      </c>
      <c r="E31" s="44">
        <v>1400</v>
      </c>
      <c r="F31" s="7"/>
      <c r="G31" s="93"/>
      <c r="H31" s="96"/>
      <c r="I31" s="94"/>
      <c r="J31" s="6"/>
      <c r="K31" s="2"/>
      <c r="L31" s="8"/>
    </row>
    <row r="32" spans="2:12" ht="12.75" customHeight="1">
      <c r="B32" s="12"/>
      <c r="C32" s="2"/>
      <c r="D32" s="7" t="s">
        <v>11</v>
      </c>
      <c r="E32" s="45">
        <v>84</v>
      </c>
      <c r="F32" s="7" t="s">
        <v>12</v>
      </c>
      <c r="G32" s="95"/>
      <c r="H32" s="46"/>
      <c r="I32" s="6"/>
      <c r="J32" s="6"/>
      <c r="K32" s="2"/>
      <c r="L32" s="8"/>
    </row>
    <row r="33" spans="2:12" ht="12.75" customHeight="1">
      <c r="B33" s="12"/>
      <c r="C33" s="2"/>
      <c r="D33" s="7" t="s">
        <v>13</v>
      </c>
      <c r="E33" s="45">
        <v>63</v>
      </c>
      <c r="F33" s="7" t="s">
        <v>12</v>
      </c>
      <c r="G33" s="6"/>
      <c r="H33" s="6"/>
      <c r="I33" s="6"/>
      <c r="J33" s="6"/>
      <c r="K33" s="2"/>
      <c r="L33" s="8"/>
    </row>
    <row r="34" spans="2:12" ht="12.75" customHeight="1">
      <c r="B34" s="12"/>
      <c r="C34" s="2"/>
      <c r="D34" s="7" t="s">
        <v>14</v>
      </c>
      <c r="E34" s="45">
        <v>2000</v>
      </c>
      <c r="F34" s="7"/>
      <c r="G34" s="6"/>
      <c r="H34" s="6"/>
      <c r="I34" s="6"/>
      <c r="J34" s="6"/>
      <c r="K34" s="2"/>
      <c r="L34" s="8"/>
    </row>
    <row r="35" spans="2:12" ht="12.75" customHeight="1">
      <c r="B35" s="12"/>
      <c r="C35" s="2"/>
      <c r="D35" s="7" t="s">
        <v>15</v>
      </c>
      <c r="E35" s="45">
        <v>5000</v>
      </c>
      <c r="F35" s="6"/>
      <c r="G35" s="6"/>
      <c r="H35" s="6"/>
      <c r="I35" s="6"/>
      <c r="J35" s="6"/>
      <c r="K35" s="2"/>
      <c r="L35" s="8"/>
    </row>
    <row r="36" spans="2:12" ht="12.75" customHeight="1">
      <c r="B36" s="12"/>
      <c r="C36" s="2"/>
      <c r="D36" s="7" t="s">
        <v>16</v>
      </c>
      <c r="E36" s="46">
        <v>0.2</v>
      </c>
      <c r="F36" s="6"/>
      <c r="G36" s="6"/>
      <c r="H36" s="6"/>
      <c r="I36" s="6"/>
      <c r="J36" s="6"/>
      <c r="K36" s="2"/>
      <c r="L36" s="8"/>
    </row>
    <row r="37" spans="2:12" ht="12.75" customHeight="1">
      <c r="B37" s="12"/>
      <c r="C37" s="2"/>
      <c r="D37" s="7" t="s">
        <v>152</v>
      </c>
      <c r="E37" s="120">
        <v>50000</v>
      </c>
      <c r="F37" s="6"/>
      <c r="G37" s="6"/>
      <c r="H37" s="6"/>
      <c r="I37" s="6"/>
      <c r="J37" s="6"/>
      <c r="K37" s="2"/>
      <c r="L37" s="8"/>
    </row>
    <row r="38" spans="2:12" ht="12.75" customHeight="1">
      <c r="B38" s="12"/>
      <c r="C38" s="2"/>
      <c r="D38" s="7" t="s">
        <v>153</v>
      </c>
      <c r="E38" s="46">
        <v>0.1</v>
      </c>
      <c r="F38" s="6"/>
      <c r="G38" s="6"/>
      <c r="H38" s="6"/>
      <c r="I38" s="6"/>
      <c r="J38" s="6"/>
      <c r="K38" s="2"/>
      <c r="L38" s="8"/>
    </row>
    <row r="39" spans="2:12" ht="12.75" customHeight="1">
      <c r="B39" s="12"/>
      <c r="C39" s="2"/>
      <c r="D39" s="7"/>
      <c r="E39" s="6"/>
      <c r="F39" s="6"/>
      <c r="G39" s="6"/>
      <c r="H39" s="6"/>
      <c r="I39" s="6"/>
      <c r="J39" s="6"/>
      <c r="K39" s="2"/>
      <c r="L39" s="8"/>
    </row>
    <row r="40" spans="2:12" ht="12.75" customHeight="1">
      <c r="B40" s="12"/>
      <c r="C40" s="2"/>
      <c r="D40" s="248"/>
      <c r="E40" s="220" t="s">
        <v>132</v>
      </c>
      <c r="F40" s="6"/>
      <c r="G40" s="6"/>
      <c r="H40" s="6"/>
      <c r="I40" s="6"/>
      <c r="J40" s="6"/>
      <c r="K40" s="2"/>
      <c r="L40" s="8"/>
    </row>
    <row r="41" spans="2:12" ht="12.75" customHeight="1">
      <c r="B41" s="12"/>
      <c r="C41" s="2"/>
      <c r="D41" s="248"/>
      <c r="E41" s="221" t="s">
        <v>17</v>
      </c>
      <c r="F41" s="6"/>
      <c r="G41" s="6"/>
      <c r="H41" s="6"/>
      <c r="I41" s="6"/>
      <c r="J41" s="6"/>
      <c r="K41" s="2"/>
      <c r="L41" s="8"/>
    </row>
    <row r="42" spans="2:12" ht="12.75" customHeight="1">
      <c r="B42" s="12"/>
      <c r="C42" s="2"/>
      <c r="D42" s="248"/>
      <c r="E42" s="220" t="s">
        <v>267</v>
      </c>
      <c r="F42" s="6"/>
      <c r="G42" s="201"/>
      <c r="H42" s="6"/>
      <c r="I42" s="6"/>
      <c r="J42" s="6"/>
      <c r="K42" s="2"/>
      <c r="L42" s="8"/>
    </row>
    <row r="43" spans="2:12" ht="6" customHeight="1">
      <c r="B43" s="12"/>
      <c r="C43" s="2"/>
      <c r="D43" s="7"/>
      <c r="E43" s="6"/>
      <c r="F43" s="6"/>
      <c r="G43" s="6"/>
      <c r="H43" s="6"/>
      <c r="I43" s="6"/>
      <c r="J43" s="6"/>
      <c r="K43" s="2"/>
      <c r="L43" s="8"/>
    </row>
    <row r="44" spans="2:12" ht="12.75" customHeight="1">
      <c r="B44" s="12"/>
      <c r="C44" s="2"/>
      <c r="D44" s="7" t="s">
        <v>18</v>
      </c>
      <c r="E44" s="6"/>
      <c r="F44" s="165">
        <f>E31*E32</f>
        <v>117600</v>
      </c>
      <c r="G44" s="6"/>
      <c r="H44" s="6"/>
      <c r="I44" s="6"/>
      <c r="J44" s="6"/>
      <c r="K44" s="2"/>
      <c r="L44" s="8"/>
    </row>
    <row r="45" spans="2:12" ht="12.75" customHeight="1">
      <c r="B45" s="12"/>
      <c r="C45" s="2"/>
      <c r="D45" s="7" t="s">
        <v>19</v>
      </c>
      <c r="E45" s="6"/>
      <c r="F45" s="166">
        <f>E31*E33</f>
        <v>88200</v>
      </c>
      <c r="G45" s="6"/>
      <c r="H45" s="6"/>
      <c r="I45" s="6"/>
      <c r="J45" s="6"/>
      <c r="K45" s="2"/>
      <c r="L45" s="8"/>
    </row>
    <row r="46" spans="2:12" ht="12.75" customHeight="1">
      <c r="B46" s="12"/>
      <c r="C46" s="2"/>
      <c r="D46" s="43" t="s">
        <v>20</v>
      </c>
      <c r="E46" s="6"/>
      <c r="F46" s="167">
        <f>F44-F45</f>
        <v>29400</v>
      </c>
      <c r="G46" s="6"/>
      <c r="H46" s="6"/>
      <c r="I46" s="6"/>
      <c r="J46" s="6"/>
      <c r="K46" s="2"/>
      <c r="L46" s="8"/>
    </row>
    <row r="47" spans="2:12" ht="12.75" customHeight="1">
      <c r="B47" s="12"/>
      <c r="C47" s="2"/>
      <c r="D47" s="7" t="s">
        <v>14</v>
      </c>
      <c r="E47" s="6"/>
      <c r="F47" s="167">
        <f>E34</f>
        <v>2000</v>
      </c>
      <c r="G47" s="6"/>
      <c r="H47" s="6"/>
      <c r="I47" s="6"/>
      <c r="J47" s="6"/>
      <c r="K47" s="2"/>
      <c r="L47" s="8"/>
    </row>
    <row r="48" spans="2:12" ht="12.75" customHeight="1">
      <c r="B48" s="12"/>
      <c r="C48" s="2"/>
      <c r="D48" s="7" t="s">
        <v>21</v>
      </c>
      <c r="E48" s="6"/>
      <c r="F48" s="166">
        <f>E35</f>
        <v>5000</v>
      </c>
      <c r="G48" s="6"/>
      <c r="H48" s="6"/>
      <c r="I48" s="6"/>
      <c r="J48" s="6"/>
      <c r="K48" s="2"/>
      <c r="L48" s="8"/>
    </row>
    <row r="49" spans="2:12" ht="12.75" customHeight="1">
      <c r="B49" s="12"/>
      <c r="C49" s="2"/>
      <c r="D49" s="43" t="s">
        <v>22</v>
      </c>
      <c r="E49" s="6"/>
      <c r="F49" s="167">
        <f>F46-F47-F48</f>
        <v>22400</v>
      </c>
      <c r="G49" s="6"/>
      <c r="H49" s="6"/>
      <c r="I49" s="6"/>
      <c r="J49" s="6"/>
      <c r="K49" s="2"/>
      <c r="L49" s="8"/>
    </row>
    <row r="50" spans="2:12" ht="12.75" customHeight="1">
      <c r="B50" s="12"/>
      <c r="C50" s="2"/>
      <c r="D50" s="41" t="s">
        <v>23</v>
      </c>
      <c r="E50"/>
      <c r="F50" s="166">
        <f>E37*E38</f>
        <v>5000</v>
      </c>
      <c r="G50"/>
      <c r="H50"/>
      <c r="I50"/>
      <c r="J50" s="6"/>
      <c r="K50" s="2"/>
      <c r="L50" s="8"/>
    </row>
    <row r="51" spans="2:12" ht="12.75" customHeight="1">
      <c r="B51" s="12"/>
      <c r="C51" s="2"/>
      <c r="D51" s="50" t="s">
        <v>24</v>
      </c>
      <c r="E51"/>
      <c r="F51" s="168">
        <f>F49-F50</f>
        <v>17400</v>
      </c>
      <c r="G51"/>
      <c r="H51"/>
      <c r="I51"/>
      <c r="J51"/>
      <c r="K51" s="2"/>
      <c r="L51" s="8"/>
    </row>
    <row r="52" spans="2:12" ht="12.75" customHeight="1">
      <c r="B52" s="12"/>
      <c r="C52" s="2"/>
      <c r="D52" s="41" t="s">
        <v>25</v>
      </c>
      <c r="E52"/>
      <c r="F52" s="166">
        <f>F51*E36</f>
        <v>3480</v>
      </c>
      <c r="G52"/>
      <c r="H52"/>
      <c r="I52"/>
      <c r="J52"/>
      <c r="K52" s="2"/>
      <c r="L52" s="8"/>
    </row>
    <row r="53" spans="2:12" ht="12.75" customHeight="1" thickBot="1">
      <c r="B53" s="12"/>
      <c r="C53" s="2"/>
      <c r="D53" s="50" t="s">
        <v>204</v>
      </c>
      <c r="E53"/>
      <c r="F53" s="169">
        <f>F51-F52</f>
        <v>13920</v>
      </c>
      <c r="G53"/>
      <c r="H53"/>
      <c r="I53"/>
      <c r="J53"/>
      <c r="K53" s="2"/>
      <c r="L53" s="8"/>
    </row>
    <row r="54" spans="2:12" ht="14.25" thickBot="1" thickTop="1">
      <c r="B54" s="12"/>
      <c r="C54" s="2"/>
      <c r="D54" s="2"/>
      <c r="E54" s="2"/>
      <c r="F54" s="2"/>
      <c r="G54" s="2"/>
      <c r="H54" s="2"/>
      <c r="I54" s="2"/>
      <c r="J54" s="2"/>
      <c r="K54" s="2"/>
      <c r="L54" s="8"/>
    </row>
    <row r="55" spans="3:11" ht="13.5" thickTop="1">
      <c r="C55" s="9"/>
      <c r="D55" s="9"/>
      <c r="E55" s="10"/>
      <c r="F55" s="10"/>
      <c r="G55" s="11"/>
      <c r="H55" s="11"/>
      <c r="I55" s="9"/>
      <c r="J55" s="9"/>
      <c r="K55" s="9"/>
    </row>
  </sheetData>
  <sheetProtection/>
  <printOptions horizontalCentered="1"/>
  <pageMargins left="0.5" right="0.5" top="0.75" bottom="0.5" header="0.5" footer="0.25"/>
  <pageSetup fitToHeight="1" fitToWidth="1" horizontalDpi="600" verticalDpi="600" orientation="portrait" r:id="rId3"/>
  <headerFooter alignWithMargins="0">
    <oddFooter>&amp;L&amp;8Problem: 2-6&amp;C&amp;8Copyright © 2012 McGraw-Hill Ryerson&amp;R&amp;8Printed: &amp;D</oddFooter>
  </headerFooter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9">
    <tabColor indexed="29"/>
    <pageSetUpPr fitToPage="1"/>
  </sheetPr>
  <dimension ref="A1:L86"/>
  <sheetViews>
    <sheetView showGridLines="0" showRowColHeaders="0" zoomScaleSheetLayoutView="100" zoomScalePageLayoutView="0" workbookViewId="0" topLeftCell="A1">
      <pane xSplit="1" ySplit="1" topLeftCell="B2" activePane="bottomRight" state="frozen"/>
      <selection pane="topLeft" activeCell="D98" sqref="D98:D114"/>
      <selection pane="topRight" activeCell="D98" sqref="D98:D114"/>
      <selection pane="bottomLeft" activeCell="D98" sqref="D98:D114"/>
      <selection pane="bottomRight" activeCell="D3" sqref="D3:D4"/>
    </sheetView>
  </sheetViews>
  <sheetFormatPr defaultColWidth="9.140625" defaultRowHeight="12.75"/>
  <cols>
    <col min="1" max="1" width="0.13671875" style="122" customWidth="1"/>
    <col min="2" max="2" width="1.7109375" style="122" customWidth="1"/>
    <col min="3" max="3" width="2.7109375" style="122" customWidth="1"/>
    <col min="4" max="4" width="24.8515625" style="122" customWidth="1"/>
    <col min="5" max="10" width="12.7109375" style="122" customWidth="1"/>
    <col min="11" max="11" width="9.00390625" style="122" customWidth="1"/>
    <col min="12" max="12" width="32.7109375" style="122" customWidth="1"/>
    <col min="13" max="16384" width="9.140625" style="122" customWidth="1"/>
  </cols>
  <sheetData>
    <row r="1" ht="0.75" customHeight="1">
      <c r="A1" s="121"/>
    </row>
    <row r="2" spans="3:11" ht="9.75" customHeight="1">
      <c r="C2" s="123"/>
      <c r="D2" s="123"/>
      <c r="E2" s="123"/>
      <c r="F2" s="123"/>
      <c r="G2" s="123"/>
      <c r="H2" s="123"/>
      <c r="I2" s="123"/>
      <c r="J2" s="123"/>
      <c r="K2" s="123"/>
    </row>
    <row r="3" spans="2:12" ht="30" customHeight="1">
      <c r="B3" s="124"/>
      <c r="C3" s="14"/>
      <c r="D3" s="13" t="s">
        <v>304</v>
      </c>
      <c r="E3" s="3"/>
      <c r="F3" s="3"/>
      <c r="G3" s="3"/>
      <c r="H3" s="3"/>
      <c r="I3" s="3"/>
      <c r="J3" s="3"/>
      <c r="K3" s="2"/>
      <c r="L3" s="128"/>
    </row>
    <row r="4" spans="2:12" ht="18.75">
      <c r="B4" s="124"/>
      <c r="C4" s="14"/>
      <c r="D4" s="14" t="s">
        <v>303</v>
      </c>
      <c r="E4" s="3"/>
      <c r="F4" s="3"/>
      <c r="G4" s="3"/>
      <c r="H4" s="3"/>
      <c r="I4" s="3"/>
      <c r="J4" s="3"/>
      <c r="K4" s="2"/>
      <c r="L4" s="128"/>
    </row>
    <row r="5" spans="2:12" ht="15.75" customHeight="1">
      <c r="B5" s="124"/>
      <c r="C5" s="14"/>
      <c r="D5" s="3"/>
      <c r="E5" s="3"/>
      <c r="F5" s="3"/>
      <c r="G5" s="3"/>
      <c r="H5" s="3"/>
      <c r="I5" s="3"/>
      <c r="J5" s="3"/>
      <c r="K5" s="2"/>
      <c r="L5" s="128"/>
    </row>
    <row r="6" spans="2:12" ht="15.75" customHeight="1">
      <c r="B6" s="124"/>
      <c r="C6" s="15"/>
      <c r="D6" s="16" t="s">
        <v>269</v>
      </c>
      <c r="E6" s="19" t="s">
        <v>257</v>
      </c>
      <c r="F6" s="19"/>
      <c r="G6" s="2"/>
      <c r="H6" s="2"/>
      <c r="I6"/>
      <c r="J6"/>
      <c r="K6" s="2"/>
      <c r="L6" s="128"/>
    </row>
    <row r="7" spans="2:12" ht="12.75">
      <c r="B7" s="124"/>
      <c r="C7" s="2"/>
      <c r="D7" s="25" t="s">
        <v>1</v>
      </c>
      <c r="E7" s="19"/>
      <c r="F7" s="19"/>
      <c r="G7" s="2"/>
      <c r="H7" s="2"/>
      <c r="I7"/>
      <c r="J7"/>
      <c r="K7" s="2"/>
      <c r="L7" s="128"/>
    </row>
    <row r="8" spans="2:12" ht="15.75" customHeight="1">
      <c r="B8" s="124"/>
      <c r="C8" s="2"/>
      <c r="D8" s="20"/>
      <c r="E8" s="20"/>
      <c r="F8" s="20"/>
      <c r="G8" s="2"/>
      <c r="H8"/>
      <c r="I8"/>
      <c r="J8"/>
      <c r="K8" s="2"/>
      <c r="L8" s="128"/>
    </row>
    <row r="9" spans="2:12" ht="12.75" customHeight="1">
      <c r="B9" s="124"/>
      <c r="C9" s="2"/>
      <c r="D9" s="22" t="s">
        <v>2</v>
      </c>
      <c r="E9" s="161"/>
      <c r="F9" s="162"/>
      <c r="G9" s="2"/>
      <c r="H9"/>
      <c r="I9"/>
      <c r="J9"/>
      <c r="K9" s="2"/>
      <c r="L9" s="128"/>
    </row>
    <row r="10" spans="2:12" ht="12.75" customHeight="1">
      <c r="B10" s="124"/>
      <c r="C10" s="2"/>
      <c r="D10" s="23" t="s">
        <v>3</v>
      </c>
      <c r="E10" s="163"/>
      <c r="F10" s="164"/>
      <c r="G10" s="2"/>
      <c r="H10"/>
      <c r="I10"/>
      <c r="J10"/>
      <c r="K10" s="2"/>
      <c r="L10" s="128"/>
    </row>
    <row r="11" spans="2:12" ht="12.75" customHeight="1">
      <c r="B11" s="124"/>
      <c r="C11" s="2"/>
      <c r="D11" s="24" t="s">
        <v>4</v>
      </c>
      <c r="E11" s="163"/>
      <c r="F11" s="164"/>
      <c r="G11" s="2"/>
      <c r="H11"/>
      <c r="I11"/>
      <c r="J11"/>
      <c r="K11" s="2"/>
      <c r="L11" s="128"/>
    </row>
    <row r="12" spans="2:12" ht="12.75" customHeight="1">
      <c r="B12" s="124"/>
      <c r="C12" s="2"/>
      <c r="D12" s="24" t="s">
        <v>5</v>
      </c>
      <c r="E12" s="163"/>
      <c r="F12" s="164"/>
      <c r="G12" s="2"/>
      <c r="H12"/>
      <c r="I12"/>
      <c r="J12"/>
      <c r="K12" s="2"/>
      <c r="L12" s="128"/>
    </row>
    <row r="13" spans="2:12" ht="12.75" customHeight="1">
      <c r="B13" s="124"/>
      <c r="C13" s="2"/>
      <c r="D13" s="20"/>
      <c r="E13" s="20"/>
      <c r="F13" s="20"/>
      <c r="G13" s="2"/>
      <c r="H13"/>
      <c r="I13"/>
      <c r="J13"/>
      <c r="K13" s="2"/>
      <c r="L13" s="128"/>
    </row>
    <row r="14" spans="2:12" ht="12.75" customHeight="1">
      <c r="B14" s="124"/>
      <c r="C14" s="2"/>
      <c r="D14" s="41" t="s">
        <v>270</v>
      </c>
      <c r="E14"/>
      <c r="F14"/>
      <c r="G14"/>
      <c r="H14"/>
      <c r="I14"/>
      <c r="J14" s="2"/>
      <c r="K14" s="2"/>
      <c r="L14" s="128"/>
    </row>
    <row r="15" spans="2:12" ht="12.75" customHeight="1">
      <c r="B15" s="124"/>
      <c r="C15" s="2"/>
      <c r="D15" s="41" t="s">
        <v>171</v>
      </c>
      <c r="E15"/>
      <c r="F15"/>
      <c r="G15"/>
      <c r="H15"/>
      <c r="I15"/>
      <c r="J15" s="2"/>
      <c r="K15" s="2"/>
      <c r="L15" s="128"/>
    </row>
    <row r="16" spans="2:12" ht="12.75" customHeight="1">
      <c r="B16" s="124"/>
      <c r="C16" s="2"/>
      <c r="D16" s="41" t="s">
        <v>223</v>
      </c>
      <c r="E16"/>
      <c r="F16"/>
      <c r="G16"/>
      <c r="H16"/>
      <c r="I16"/>
      <c r="J16" s="2"/>
      <c r="K16" s="2"/>
      <c r="L16" s="128"/>
    </row>
    <row r="17" spans="2:12" ht="12.75" customHeight="1">
      <c r="B17" s="124"/>
      <c r="C17" s="2"/>
      <c r="D17" s="41" t="s">
        <v>224</v>
      </c>
      <c r="E17"/>
      <c r="F17"/>
      <c r="G17"/>
      <c r="H17"/>
      <c r="I17"/>
      <c r="J17" s="2"/>
      <c r="K17" s="2"/>
      <c r="L17" s="128"/>
    </row>
    <row r="18" spans="2:12" ht="12.75" customHeight="1">
      <c r="B18" s="124"/>
      <c r="C18" s="2"/>
      <c r="D18" s="41" t="s">
        <v>225</v>
      </c>
      <c r="E18"/>
      <c r="F18"/>
      <c r="G18"/>
      <c r="H18"/>
      <c r="I18"/>
      <c r="J18" s="2"/>
      <c r="K18" s="2"/>
      <c r="L18" s="128"/>
    </row>
    <row r="19" spans="2:12" ht="12.75" customHeight="1">
      <c r="B19" s="124"/>
      <c r="C19" s="2"/>
      <c r="D19" s="41" t="s">
        <v>226</v>
      </c>
      <c r="E19"/>
      <c r="F19"/>
      <c r="G19"/>
      <c r="H19"/>
      <c r="I19"/>
      <c r="J19" s="2"/>
      <c r="K19" s="2"/>
      <c r="L19" s="128"/>
    </row>
    <row r="20" spans="2:12" ht="12.75" customHeight="1">
      <c r="B20" s="124"/>
      <c r="C20" s="2"/>
      <c r="D20" s="41" t="s">
        <v>227</v>
      </c>
      <c r="E20"/>
      <c r="F20"/>
      <c r="G20"/>
      <c r="H20"/>
      <c r="I20"/>
      <c r="J20" s="2"/>
      <c r="K20" s="2"/>
      <c r="L20" s="128"/>
    </row>
    <row r="21" spans="2:12" ht="12.75" customHeight="1">
      <c r="B21" s="124"/>
      <c r="C21" s="2"/>
      <c r="D21" s="41" t="s">
        <v>228</v>
      </c>
      <c r="E21"/>
      <c r="F21"/>
      <c r="G21"/>
      <c r="H21"/>
      <c r="I21"/>
      <c r="J21" s="2"/>
      <c r="K21" s="2"/>
      <c r="L21" s="128"/>
    </row>
    <row r="22" spans="2:12" ht="12.75" customHeight="1">
      <c r="B22" s="124"/>
      <c r="C22" s="2"/>
      <c r="D22" s="41" t="s">
        <v>229</v>
      </c>
      <c r="E22"/>
      <c r="F22"/>
      <c r="G22"/>
      <c r="H22"/>
      <c r="I22"/>
      <c r="J22" s="2"/>
      <c r="K22" s="2"/>
      <c r="L22" s="128"/>
    </row>
    <row r="23" spans="2:12" ht="12.75" customHeight="1">
      <c r="B23" s="124"/>
      <c r="C23" s="2"/>
      <c r="D23" s="249" t="s">
        <v>230</v>
      </c>
      <c r="E23"/>
      <c r="F23"/>
      <c r="G23"/>
      <c r="H23"/>
      <c r="I23"/>
      <c r="J23" s="2"/>
      <c r="K23" s="2"/>
      <c r="L23" s="128"/>
    </row>
    <row r="24" spans="2:12" ht="12.75" customHeight="1">
      <c r="B24" s="124"/>
      <c r="C24" s="2"/>
      <c r="D24" s="249" t="s">
        <v>231</v>
      </c>
      <c r="E24"/>
      <c r="F24"/>
      <c r="G24"/>
      <c r="H24"/>
      <c r="I24"/>
      <c r="J24" s="2"/>
      <c r="K24" s="2"/>
      <c r="L24" s="128"/>
    </row>
    <row r="25" spans="2:12" ht="9.75" customHeight="1">
      <c r="B25" s="124"/>
      <c r="C25" s="2"/>
      <c r="D25"/>
      <c r="E25"/>
      <c r="F25"/>
      <c r="G25"/>
      <c r="H25"/>
      <c r="I25"/>
      <c r="J25" s="2"/>
      <c r="K25" s="2"/>
      <c r="L25" s="128"/>
    </row>
    <row r="26" spans="2:12" ht="9.75" customHeight="1" thickBot="1">
      <c r="B26" s="124"/>
      <c r="C26" s="2"/>
      <c r="D26" s="2"/>
      <c r="E26" s="4"/>
      <c r="F26" s="4"/>
      <c r="G26" s="5"/>
      <c r="H26" s="5"/>
      <c r="I26" s="2"/>
      <c r="J26" s="2"/>
      <c r="K26" s="2"/>
      <c r="L26" s="128"/>
    </row>
    <row r="27" spans="2:12" ht="12.75" customHeight="1" thickTop="1">
      <c r="B27" s="124"/>
      <c r="C27" s="9"/>
      <c r="D27" s="9"/>
      <c r="E27" s="26"/>
      <c r="F27" s="26"/>
      <c r="G27" s="11"/>
      <c r="H27" s="11"/>
      <c r="I27" s="9"/>
      <c r="J27" s="9"/>
      <c r="K27" s="9"/>
      <c r="L27" s="128"/>
    </row>
    <row r="28" spans="2:12" ht="27.75" customHeight="1">
      <c r="B28" s="124"/>
      <c r="C28" s="2"/>
      <c r="D28" s="6" t="s">
        <v>6</v>
      </c>
      <c r="E28" s="3"/>
      <c r="F28" s="3"/>
      <c r="G28" s="3"/>
      <c r="H28" s="3"/>
      <c r="I28" s="3"/>
      <c r="J28" s="3"/>
      <c r="K28" s="2"/>
      <c r="L28" s="128"/>
    </row>
    <row r="29" spans="2:12" ht="12.75" customHeight="1">
      <c r="B29" s="124"/>
      <c r="C29" s="2"/>
      <c r="D29" s="16" t="str">
        <f>T(D6)</f>
        <v>Problem 2-9</v>
      </c>
      <c r="E29" s="6"/>
      <c r="F29" s="6"/>
      <c r="G29" s="6"/>
      <c r="H29" s="6"/>
      <c r="I29" s="6"/>
      <c r="J29" s="6"/>
      <c r="K29" s="2"/>
      <c r="L29" s="128"/>
    </row>
    <row r="30" spans="2:12" ht="12.75" customHeight="1">
      <c r="B30" s="124"/>
      <c r="C30" s="2"/>
      <c r="D30" s="16" t="s">
        <v>7</v>
      </c>
      <c r="E30" s="6"/>
      <c r="F30" s="6"/>
      <c r="G30" s="6"/>
      <c r="H30" s="6"/>
      <c r="I30" s="6"/>
      <c r="J30" s="6"/>
      <c r="K30" s="2"/>
      <c r="L30" s="128"/>
    </row>
    <row r="31" spans="2:12" ht="12.75" customHeight="1">
      <c r="B31" s="124"/>
      <c r="C31" s="2"/>
      <c r="D31" s="16"/>
      <c r="E31" s="6"/>
      <c r="F31" s="6"/>
      <c r="G31" s="6"/>
      <c r="H31" s="6"/>
      <c r="I31" s="6"/>
      <c r="J31" s="6"/>
      <c r="K31" s="2"/>
      <c r="L31" s="128"/>
    </row>
    <row r="32" spans="2:12" ht="12.75" customHeight="1">
      <c r="B32" s="124"/>
      <c r="C32" s="2"/>
      <c r="D32" s="24" t="s">
        <v>232</v>
      </c>
      <c r="E32" s="6"/>
      <c r="F32" s="6"/>
      <c r="G32" s="6"/>
      <c r="H32" s="6"/>
      <c r="I32" s="6"/>
      <c r="J32" s="6"/>
      <c r="K32" s="2"/>
      <c r="L32" s="128"/>
    </row>
    <row r="33" spans="2:12" ht="12.75" customHeight="1">
      <c r="B33" s="124"/>
      <c r="C33" s="2"/>
      <c r="D33" s="24"/>
      <c r="E33" s="6"/>
      <c r="F33" s="6"/>
      <c r="G33" s="6"/>
      <c r="H33" s="6"/>
      <c r="I33" s="6"/>
      <c r="J33" s="6"/>
      <c r="K33" s="2"/>
      <c r="L33" s="128"/>
    </row>
    <row r="34" spans="2:12" ht="12.75" customHeight="1">
      <c r="B34" s="124"/>
      <c r="C34" s="2"/>
      <c r="D34" s="250" t="s">
        <v>233</v>
      </c>
      <c r="E34" s="6"/>
      <c r="F34" s="6"/>
      <c r="G34" s="6"/>
      <c r="H34" s="6"/>
      <c r="I34" s="6"/>
      <c r="J34" s="6"/>
      <c r="K34" s="2"/>
      <c r="L34" s="128"/>
    </row>
    <row r="35" spans="2:12" ht="12.75" customHeight="1">
      <c r="B35" s="124"/>
      <c r="C35" s="2"/>
      <c r="D35" s="24" t="s">
        <v>18</v>
      </c>
      <c r="E35" s="260">
        <v>900000</v>
      </c>
      <c r="F35" s="24"/>
      <c r="G35" s="251"/>
      <c r="H35" s="159"/>
      <c r="I35" s="252"/>
      <c r="J35" s="6"/>
      <c r="K35" s="2"/>
      <c r="L35" s="128"/>
    </row>
    <row r="36" spans="2:12" ht="12.75" customHeight="1">
      <c r="B36" s="124"/>
      <c r="C36" s="2"/>
      <c r="D36" s="24" t="s">
        <v>19</v>
      </c>
      <c r="E36" s="160">
        <v>0.65</v>
      </c>
      <c r="F36" s="24" t="s">
        <v>89</v>
      </c>
      <c r="G36" s="253"/>
      <c r="H36" s="160"/>
      <c r="I36" s="6"/>
      <c r="J36" s="6"/>
      <c r="K36" s="2"/>
      <c r="L36" s="128"/>
    </row>
    <row r="37" spans="2:12" ht="12.75" customHeight="1">
      <c r="B37" s="124"/>
      <c r="C37" s="2"/>
      <c r="D37" s="24" t="s">
        <v>234</v>
      </c>
      <c r="E37" s="160">
        <v>0.09</v>
      </c>
      <c r="F37" s="24" t="s">
        <v>89</v>
      </c>
      <c r="G37" s="6"/>
      <c r="H37" s="6"/>
      <c r="I37" s="6"/>
      <c r="J37" s="6"/>
      <c r="K37" s="2"/>
      <c r="L37" s="128"/>
    </row>
    <row r="38" spans="2:12" ht="12.75" customHeight="1">
      <c r="B38" s="124"/>
      <c r="C38" s="2"/>
      <c r="D38" s="24" t="s">
        <v>15</v>
      </c>
      <c r="E38" s="101">
        <v>10000</v>
      </c>
      <c r="F38" s="24"/>
      <c r="G38" s="6"/>
      <c r="H38" s="6"/>
      <c r="I38" s="6"/>
      <c r="J38" s="6"/>
      <c r="K38" s="2"/>
      <c r="L38" s="128"/>
    </row>
    <row r="39" spans="2:12" ht="12.75" customHeight="1">
      <c r="B39" s="124"/>
      <c r="C39" s="2"/>
      <c r="D39" s="24" t="s">
        <v>23</v>
      </c>
      <c r="E39" s="101">
        <v>8000</v>
      </c>
      <c r="F39" s="6"/>
      <c r="G39" s="6"/>
      <c r="H39" s="6"/>
      <c r="I39" s="6"/>
      <c r="J39" s="6"/>
      <c r="K39" s="2"/>
      <c r="L39" s="128"/>
    </row>
    <row r="40" spans="2:12" ht="12.75" customHeight="1">
      <c r="B40" s="124"/>
      <c r="C40" s="2"/>
      <c r="D40" s="24" t="s">
        <v>16</v>
      </c>
      <c r="E40" s="160">
        <v>0.3</v>
      </c>
      <c r="F40" s="6"/>
      <c r="G40" s="6"/>
      <c r="H40" s="6"/>
      <c r="I40" s="6"/>
      <c r="J40" s="6"/>
      <c r="K40" s="2"/>
      <c r="L40" s="128"/>
    </row>
    <row r="41" spans="2:12" ht="12.75" customHeight="1">
      <c r="B41" s="124"/>
      <c r="C41" s="2"/>
      <c r="D41" s="24"/>
      <c r="E41" s="6"/>
      <c r="F41" s="6"/>
      <c r="G41" s="6"/>
      <c r="H41" s="6"/>
      <c r="I41" s="6"/>
      <c r="J41" s="6"/>
      <c r="K41" s="2"/>
      <c r="L41" s="128"/>
    </row>
    <row r="42" spans="2:12" ht="12.75" customHeight="1">
      <c r="B42" s="124"/>
      <c r="C42" s="2"/>
      <c r="D42" s="24"/>
      <c r="E42" s="6"/>
      <c r="F42" s="6"/>
      <c r="G42" s="6"/>
      <c r="H42" s="6"/>
      <c r="I42" s="6"/>
      <c r="J42" s="6"/>
      <c r="K42" s="2"/>
      <c r="L42" s="128"/>
    </row>
    <row r="43" spans="2:12" ht="12.75" customHeight="1">
      <c r="B43" s="124"/>
      <c r="C43" s="2"/>
      <c r="D43" s="250"/>
      <c r="E43" s="221" t="s">
        <v>235</v>
      </c>
      <c r="F43" s="6"/>
      <c r="G43" s="6"/>
      <c r="H43" s="6"/>
      <c r="I43" s="6"/>
      <c r="J43" s="6"/>
      <c r="K43" s="2"/>
      <c r="L43" s="128"/>
    </row>
    <row r="44" spans="2:12" ht="12.75" customHeight="1">
      <c r="B44" s="124"/>
      <c r="C44" s="2"/>
      <c r="D44" s="24"/>
      <c r="E44" s="254" t="s">
        <v>17</v>
      </c>
      <c r="F44" s="6"/>
      <c r="G44" s="6"/>
      <c r="H44" s="6"/>
      <c r="I44" s="6"/>
      <c r="J44" s="6"/>
      <c r="K44" s="2"/>
      <c r="L44" s="128"/>
    </row>
    <row r="45" spans="2:12" ht="12.75" customHeight="1">
      <c r="B45" s="124"/>
      <c r="C45" s="2"/>
      <c r="D45" s="24"/>
      <c r="E45" s="254" t="s">
        <v>267</v>
      </c>
      <c r="F45" s="6"/>
      <c r="G45" s="6"/>
      <c r="H45" s="6"/>
      <c r="I45" s="6"/>
      <c r="J45" s="6"/>
      <c r="K45" s="2"/>
      <c r="L45" s="128"/>
    </row>
    <row r="46" spans="2:12" ht="12.75" customHeight="1">
      <c r="B46" s="124"/>
      <c r="C46" s="2"/>
      <c r="D46" s="24"/>
      <c r="E46" s="6"/>
      <c r="F46" s="6"/>
      <c r="G46" s="6"/>
      <c r="H46" s="6"/>
      <c r="I46" s="6"/>
      <c r="J46" s="6"/>
      <c r="K46" s="2"/>
      <c r="L46" s="128"/>
    </row>
    <row r="47" spans="2:12" ht="12.75" customHeight="1">
      <c r="B47" s="124"/>
      <c r="C47" s="2"/>
      <c r="D47" s="24" t="s">
        <v>18</v>
      </c>
      <c r="E47" s="6"/>
      <c r="F47" s="257">
        <f>E35</f>
        <v>900000</v>
      </c>
      <c r="G47" s="6"/>
      <c r="H47" s="6"/>
      <c r="I47" s="6"/>
      <c r="J47" s="6"/>
      <c r="K47" s="2"/>
      <c r="L47" s="128"/>
    </row>
    <row r="48" spans="2:12" ht="12.75" customHeight="1">
      <c r="B48" s="124"/>
      <c r="C48" s="2"/>
      <c r="D48" s="24" t="s">
        <v>19</v>
      </c>
      <c r="E48" s="6"/>
      <c r="F48" s="229">
        <f>F47*E36</f>
        <v>585000</v>
      </c>
      <c r="G48" s="6"/>
      <c r="H48" s="6"/>
      <c r="I48" s="6"/>
      <c r="J48" s="6"/>
      <c r="K48" s="2"/>
      <c r="L48" s="128"/>
    </row>
    <row r="49" spans="2:12" ht="12.75" customHeight="1">
      <c r="B49" s="124"/>
      <c r="C49" s="2"/>
      <c r="D49" s="250" t="s">
        <v>20</v>
      </c>
      <c r="E49" s="6"/>
      <c r="F49" s="222">
        <f>F47-F48</f>
        <v>315000</v>
      </c>
      <c r="G49" s="6"/>
      <c r="H49" s="6"/>
      <c r="I49" s="6"/>
      <c r="J49" s="6"/>
      <c r="K49" s="2"/>
      <c r="L49" s="128"/>
    </row>
    <row r="50" spans="2:12" ht="12.75" customHeight="1">
      <c r="B50" s="124"/>
      <c r="C50" s="2"/>
      <c r="D50" s="24" t="s">
        <v>234</v>
      </c>
      <c r="E50" s="6"/>
      <c r="F50" s="222">
        <f>E35*E37</f>
        <v>81000</v>
      </c>
      <c r="G50" s="6"/>
      <c r="H50" s="6"/>
      <c r="I50" s="6"/>
      <c r="J50" s="6"/>
      <c r="K50" s="2"/>
      <c r="L50" s="128"/>
    </row>
    <row r="51" spans="2:12" ht="12.75" customHeight="1">
      <c r="B51" s="124"/>
      <c r="C51" s="2"/>
      <c r="D51" s="24" t="s">
        <v>21</v>
      </c>
      <c r="E51" s="6"/>
      <c r="F51" s="229">
        <f>E38</f>
        <v>10000</v>
      </c>
      <c r="G51" s="6"/>
      <c r="H51" s="6"/>
      <c r="I51" s="6"/>
      <c r="J51" s="6"/>
      <c r="K51" s="2"/>
      <c r="L51" s="128"/>
    </row>
    <row r="52" spans="2:12" ht="12.75" customHeight="1">
      <c r="B52" s="124"/>
      <c r="C52" s="2"/>
      <c r="D52" s="250" t="s">
        <v>22</v>
      </c>
      <c r="E52" s="6"/>
      <c r="F52" s="222">
        <f>F49-F50-F51</f>
        <v>224000</v>
      </c>
      <c r="G52" s="6"/>
      <c r="H52" s="6"/>
      <c r="I52" s="6"/>
      <c r="J52" s="6"/>
      <c r="K52" s="2"/>
      <c r="L52" s="128"/>
    </row>
    <row r="53" spans="2:12" ht="12.75" customHeight="1">
      <c r="B53" s="124"/>
      <c r="C53" s="2"/>
      <c r="D53" s="41" t="s">
        <v>23</v>
      </c>
      <c r="E53"/>
      <c r="F53" s="229">
        <f>E39</f>
        <v>8000</v>
      </c>
      <c r="G53" s="6"/>
      <c r="H53" s="6"/>
      <c r="I53" s="6"/>
      <c r="J53" s="6"/>
      <c r="K53" s="2"/>
      <c r="L53" s="128"/>
    </row>
    <row r="54" spans="2:12" ht="12.75" customHeight="1">
      <c r="B54" s="124"/>
      <c r="C54" s="2"/>
      <c r="D54" s="50" t="s">
        <v>24</v>
      </c>
      <c r="E54"/>
      <c r="F54" s="255">
        <f>F52-F53</f>
        <v>216000</v>
      </c>
      <c r="G54" s="6"/>
      <c r="H54" s="6"/>
      <c r="I54" s="6"/>
      <c r="J54" s="6"/>
      <c r="K54" s="2"/>
      <c r="L54" s="128"/>
    </row>
    <row r="55" spans="3:11" ht="12.75" customHeight="1">
      <c r="C55" s="2"/>
      <c r="D55" s="41" t="s">
        <v>25</v>
      </c>
      <c r="E55"/>
      <c r="F55" s="229">
        <f>F54*E40</f>
        <v>64800</v>
      </c>
      <c r="G55" s="6"/>
      <c r="H55" s="6"/>
      <c r="I55" s="6"/>
      <c r="J55" s="6"/>
      <c r="K55" s="2"/>
    </row>
    <row r="56" spans="3:11" ht="12.75" customHeight="1" thickBot="1">
      <c r="C56" s="2"/>
      <c r="D56" s="50" t="s">
        <v>204</v>
      </c>
      <c r="E56"/>
      <c r="F56" s="256">
        <f>F54-F55</f>
        <v>151200</v>
      </c>
      <c r="G56" s="6"/>
      <c r="H56" s="6"/>
      <c r="I56" s="6"/>
      <c r="J56" s="6"/>
      <c r="K56" s="2"/>
    </row>
    <row r="57" spans="3:11" ht="12.75" customHeight="1" thickTop="1">
      <c r="C57" s="2"/>
      <c r="D57" s="24"/>
      <c r="E57" s="6"/>
      <c r="F57" s="6"/>
      <c r="G57" s="6"/>
      <c r="H57" s="6"/>
      <c r="I57" s="6"/>
      <c r="J57" s="6"/>
      <c r="K57" s="2"/>
    </row>
    <row r="58" spans="3:11" ht="12.75" customHeight="1">
      <c r="C58" s="2"/>
      <c r="D58" s="24"/>
      <c r="E58" s="6"/>
      <c r="F58" s="6"/>
      <c r="G58" s="6"/>
      <c r="H58" s="6"/>
      <c r="I58" s="6"/>
      <c r="J58" s="6"/>
      <c r="K58" s="2"/>
    </row>
    <row r="59" spans="3:11" ht="12.75" customHeight="1">
      <c r="C59" s="2"/>
      <c r="D59" s="24" t="s">
        <v>232</v>
      </c>
      <c r="E59" s="6"/>
      <c r="F59" s="6"/>
      <c r="G59" s="6"/>
      <c r="H59" s="6"/>
      <c r="I59" s="6"/>
      <c r="J59" s="6"/>
      <c r="K59" s="2"/>
    </row>
    <row r="60" spans="3:11" ht="12.75" customHeight="1">
      <c r="C60" s="2"/>
      <c r="D60" s="24"/>
      <c r="E60" s="6"/>
      <c r="F60" s="6"/>
      <c r="G60" s="6"/>
      <c r="H60" s="6"/>
      <c r="I60" s="6"/>
      <c r="J60" s="6"/>
      <c r="K60" s="2"/>
    </row>
    <row r="61" spans="3:11" ht="12.75" customHeight="1">
      <c r="C61" s="2"/>
      <c r="D61" s="250" t="s">
        <v>236</v>
      </c>
      <c r="E61" s="6"/>
      <c r="F61" s="6"/>
      <c r="G61" s="6"/>
      <c r="H61" s="6"/>
      <c r="I61" s="6"/>
      <c r="J61" s="6"/>
      <c r="K61" s="2"/>
    </row>
    <row r="62" spans="3:11" ht="12.75" customHeight="1">
      <c r="C62" s="2"/>
      <c r="D62" s="24" t="s">
        <v>18</v>
      </c>
      <c r="E62" s="260">
        <v>1000000</v>
      </c>
      <c r="F62" s="24"/>
      <c r="G62" s="6"/>
      <c r="H62" s="6"/>
      <c r="I62" s="6"/>
      <c r="J62" s="6"/>
      <c r="K62" s="2"/>
    </row>
    <row r="63" spans="3:11" ht="12.75" customHeight="1">
      <c r="C63" s="2"/>
      <c r="D63" s="24" t="s">
        <v>19</v>
      </c>
      <c r="E63" s="160">
        <v>0.6</v>
      </c>
      <c r="F63" s="24" t="s">
        <v>89</v>
      </c>
      <c r="G63" s="6"/>
      <c r="H63" s="6"/>
      <c r="I63" s="6"/>
      <c r="J63" s="6"/>
      <c r="K63" s="2"/>
    </row>
    <row r="64" spans="3:11" ht="12.75" customHeight="1">
      <c r="C64" s="2"/>
      <c r="D64" s="24" t="s">
        <v>234</v>
      </c>
      <c r="E64" s="160">
        <v>0.12</v>
      </c>
      <c r="F64" s="24" t="s">
        <v>89</v>
      </c>
      <c r="G64" s="6"/>
      <c r="H64" s="6"/>
      <c r="I64" s="6"/>
      <c r="J64" s="6"/>
      <c r="K64" s="2"/>
    </row>
    <row r="65" spans="3:11" ht="12.75" customHeight="1">
      <c r="C65" s="2"/>
      <c r="D65" s="24" t="s">
        <v>15</v>
      </c>
      <c r="E65" s="101">
        <v>10000</v>
      </c>
      <c r="F65" s="24"/>
      <c r="G65" s="6"/>
      <c r="H65" s="6"/>
      <c r="I65" s="6"/>
      <c r="J65" s="6"/>
      <c r="K65" s="2"/>
    </row>
    <row r="66" spans="3:11" ht="12.75" customHeight="1">
      <c r="C66" s="2"/>
      <c r="D66" s="24" t="s">
        <v>23</v>
      </c>
      <c r="E66" s="101">
        <v>15000</v>
      </c>
      <c r="F66" s="6"/>
      <c r="G66" s="6"/>
      <c r="H66" s="6"/>
      <c r="I66" s="6"/>
      <c r="J66" s="6"/>
      <c r="K66" s="2"/>
    </row>
    <row r="67" spans="3:11" ht="12.75" customHeight="1">
      <c r="C67" s="2"/>
      <c r="D67" s="24" t="s">
        <v>16</v>
      </c>
      <c r="E67" s="160">
        <v>0.3</v>
      </c>
      <c r="F67" s="6"/>
      <c r="G67" s="6"/>
      <c r="H67" s="6"/>
      <c r="I67" s="6"/>
      <c r="J67" s="6"/>
      <c r="K67" s="2"/>
    </row>
    <row r="68" spans="3:11" ht="12.75" customHeight="1">
      <c r="C68" s="2"/>
      <c r="D68" s="24"/>
      <c r="E68" s="6"/>
      <c r="F68" s="6"/>
      <c r="G68" s="6"/>
      <c r="H68" s="6"/>
      <c r="I68" s="6"/>
      <c r="J68" s="6"/>
      <c r="K68" s="2" t="s">
        <v>88</v>
      </c>
    </row>
    <row r="69" spans="3:11" ht="12.75" customHeight="1">
      <c r="C69" s="2"/>
      <c r="D69" s="24"/>
      <c r="E69" s="6"/>
      <c r="F69" s="6"/>
      <c r="G69" s="6"/>
      <c r="H69" s="6"/>
      <c r="I69" s="6"/>
      <c r="J69" s="6"/>
      <c r="K69" s="2"/>
    </row>
    <row r="70" spans="3:11" ht="12.75" customHeight="1">
      <c r="C70" s="2"/>
      <c r="D70" s="250"/>
      <c r="E70" s="221" t="s">
        <v>235</v>
      </c>
      <c r="F70" s="6"/>
      <c r="G70" s="6"/>
      <c r="H70" s="6"/>
      <c r="I70" s="6"/>
      <c r="J70" s="6"/>
      <c r="K70" s="2"/>
    </row>
    <row r="71" spans="3:11" ht="12.75" customHeight="1">
      <c r="C71" s="2"/>
      <c r="D71" s="24"/>
      <c r="E71" s="254" t="s">
        <v>17</v>
      </c>
      <c r="F71" s="6"/>
      <c r="G71" s="6"/>
      <c r="H71" s="6"/>
      <c r="I71" s="6"/>
      <c r="J71" s="6"/>
      <c r="K71" s="2"/>
    </row>
    <row r="72" spans="3:11" ht="12.75" customHeight="1">
      <c r="C72" s="2"/>
      <c r="D72" s="24"/>
      <c r="E72" s="254" t="s">
        <v>267</v>
      </c>
      <c r="F72" s="6"/>
      <c r="G72" s="6"/>
      <c r="H72" s="6"/>
      <c r="I72" s="6"/>
      <c r="J72" s="6"/>
      <c r="K72" s="2"/>
    </row>
    <row r="73" spans="3:11" ht="12.75" customHeight="1">
      <c r="C73" s="2"/>
      <c r="D73" s="24"/>
      <c r="E73" s="6"/>
      <c r="F73" s="6"/>
      <c r="G73" s="6"/>
      <c r="H73" s="6"/>
      <c r="I73" s="6"/>
      <c r="J73" s="6"/>
      <c r="K73" s="2"/>
    </row>
    <row r="74" spans="3:11" ht="12.75" customHeight="1">
      <c r="C74" s="2"/>
      <c r="D74" s="24" t="s">
        <v>18</v>
      </c>
      <c r="E74" s="6"/>
      <c r="F74" s="257">
        <f>E62</f>
        <v>1000000</v>
      </c>
      <c r="G74" s="6"/>
      <c r="H74" s="6"/>
      <c r="I74" s="6"/>
      <c r="J74" s="6"/>
      <c r="K74" s="2"/>
    </row>
    <row r="75" spans="3:11" ht="12.75" customHeight="1">
      <c r="C75" s="2"/>
      <c r="D75" s="24" t="s">
        <v>19</v>
      </c>
      <c r="E75" s="6"/>
      <c r="F75" s="229">
        <f>E62*E63</f>
        <v>600000</v>
      </c>
      <c r="G75" s="6"/>
      <c r="H75" s="6"/>
      <c r="I75" s="6"/>
      <c r="J75" s="6"/>
      <c r="K75" s="2"/>
    </row>
    <row r="76" spans="3:11" ht="12.75" customHeight="1">
      <c r="C76" s="2"/>
      <c r="D76" s="250" t="s">
        <v>20</v>
      </c>
      <c r="E76" s="6"/>
      <c r="F76" s="222">
        <f>F74-F75</f>
        <v>400000</v>
      </c>
      <c r="G76" s="6"/>
      <c r="H76" s="6"/>
      <c r="I76" s="6"/>
      <c r="J76" s="6"/>
      <c r="K76" s="2"/>
    </row>
    <row r="77" spans="3:11" ht="12.75" customHeight="1">
      <c r="C77" s="2"/>
      <c r="D77" s="24" t="s">
        <v>234</v>
      </c>
      <c r="E77" s="6"/>
      <c r="F77" s="222">
        <f>E62*E64</f>
        <v>120000</v>
      </c>
      <c r="G77" s="6"/>
      <c r="H77" s="6"/>
      <c r="I77" s="6"/>
      <c r="J77" s="6"/>
      <c r="K77" s="2"/>
    </row>
    <row r="78" spans="3:11" ht="12.75" customHeight="1">
      <c r="C78" s="2"/>
      <c r="D78" s="24" t="s">
        <v>21</v>
      </c>
      <c r="E78" s="6"/>
      <c r="F78" s="229">
        <f>E65</f>
        <v>10000</v>
      </c>
      <c r="G78" s="6"/>
      <c r="H78" s="6"/>
      <c r="I78" s="6"/>
      <c r="J78" s="6"/>
      <c r="K78" s="2"/>
    </row>
    <row r="79" spans="3:11" ht="12.75" customHeight="1">
      <c r="C79" s="2"/>
      <c r="D79" s="250" t="s">
        <v>22</v>
      </c>
      <c r="E79" s="6"/>
      <c r="F79" s="222">
        <f>F76-F77-F78</f>
        <v>270000</v>
      </c>
      <c r="G79" s="6"/>
      <c r="H79" s="6"/>
      <c r="I79" s="6"/>
      <c r="J79" s="6"/>
      <c r="K79" s="2"/>
    </row>
    <row r="80" spans="3:11" ht="12.75" customHeight="1">
      <c r="C80" s="2"/>
      <c r="D80" s="41" t="s">
        <v>23</v>
      </c>
      <c r="E80"/>
      <c r="F80" s="229">
        <f>E66</f>
        <v>15000</v>
      </c>
      <c r="G80"/>
      <c r="H80"/>
      <c r="I80"/>
      <c r="J80" s="6"/>
      <c r="K80" s="2"/>
    </row>
    <row r="81" spans="3:11" ht="12.75" customHeight="1">
      <c r="C81" s="2"/>
      <c r="D81" s="50" t="s">
        <v>24</v>
      </c>
      <c r="E81"/>
      <c r="F81" s="255">
        <f>F79-F80</f>
        <v>255000</v>
      </c>
      <c r="G81"/>
      <c r="H81"/>
      <c r="I81"/>
      <c r="J81"/>
      <c r="K81" s="2"/>
    </row>
    <row r="82" spans="3:11" ht="12.75" customHeight="1">
      <c r="C82" s="2"/>
      <c r="D82" s="41" t="s">
        <v>25</v>
      </c>
      <c r="E82"/>
      <c r="F82" s="229">
        <f>F81*E67</f>
        <v>76500</v>
      </c>
      <c r="G82"/>
      <c r="H82"/>
      <c r="I82"/>
      <c r="J82"/>
      <c r="K82" s="2"/>
    </row>
    <row r="83" spans="3:11" ht="12.75" customHeight="1" thickBot="1">
      <c r="C83" s="2"/>
      <c r="D83" s="50" t="s">
        <v>204</v>
      </c>
      <c r="E83"/>
      <c r="F83" s="256">
        <f>F81-F82</f>
        <v>178500</v>
      </c>
      <c r="G83"/>
      <c r="H83"/>
      <c r="I83"/>
      <c r="J83"/>
      <c r="K83" s="2"/>
    </row>
    <row r="84" spans="3:11" ht="12.75" customHeight="1" thickTop="1">
      <c r="C84" s="2"/>
      <c r="D84" s="41"/>
      <c r="E84"/>
      <c r="F84" s="258"/>
      <c r="G84"/>
      <c r="H84"/>
      <c r="I84"/>
      <c r="J84"/>
      <c r="K84" s="2"/>
    </row>
    <row r="85" spans="3:11" ht="12.75" customHeight="1">
      <c r="C85" s="2"/>
      <c r="D85" s="41" t="s">
        <v>237</v>
      </c>
      <c r="E85"/>
      <c r="F85" s="261" t="s">
        <v>240</v>
      </c>
      <c r="G85" s="41" t="s">
        <v>238</v>
      </c>
      <c r="H85" s="259">
        <f>F83-F56</f>
        <v>27300</v>
      </c>
      <c r="I85" s="41" t="s">
        <v>239</v>
      </c>
      <c r="J85"/>
      <c r="K85" s="2"/>
    </row>
    <row r="86" spans="3:11" ht="12.75" customHeight="1">
      <c r="C86" s="2"/>
      <c r="D86" s="2"/>
      <c r="E86" s="2"/>
      <c r="F86" s="2"/>
      <c r="G86" s="2"/>
      <c r="H86" s="2"/>
      <c r="I86" s="2"/>
      <c r="J86" s="2"/>
      <c r="K86" s="2"/>
    </row>
  </sheetData>
  <sheetProtection/>
  <printOptions horizontalCentered="1"/>
  <pageMargins left="0.5" right="0.5" top="0.75" bottom="0.5" header="0.5" footer="0.25"/>
  <pageSetup fitToHeight="1" fitToWidth="1" horizontalDpi="600" verticalDpi="600" orientation="portrait" r:id="rId3"/>
  <headerFooter alignWithMargins="0">
    <oddFooter>&amp;L&amp;8Problem: 2-7&amp;C&amp;8Copyright © 2012 McGraw-Hill Ryerson&amp;R&amp;8Printed: &amp;D</oddFooter>
  </headerFooter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tabColor indexed="29"/>
    <pageSetUpPr fitToPage="1"/>
  </sheetPr>
  <dimension ref="A1:L70"/>
  <sheetViews>
    <sheetView showGridLines="0" showRowColHeaders="0" zoomScalePageLayoutView="0" workbookViewId="0" topLeftCell="A1">
      <pane xSplit="1" ySplit="1" topLeftCell="B2" activePane="bottomRight" state="frozen"/>
      <selection pane="topLeft" activeCell="D98" sqref="D98:D114"/>
      <selection pane="topRight" activeCell="D98" sqref="D98:D114"/>
      <selection pane="bottomLeft" activeCell="D98" sqref="D98:D114"/>
      <selection pane="bottomRight" activeCell="D3" sqref="D3:D4"/>
    </sheetView>
  </sheetViews>
  <sheetFormatPr defaultColWidth="9.140625" defaultRowHeight="12.75"/>
  <cols>
    <col min="1" max="1" width="0.13671875" style="1" customWidth="1"/>
    <col min="2" max="2" width="1.7109375" style="1" customWidth="1"/>
    <col min="3" max="3" width="2.7109375" style="1" customWidth="1"/>
    <col min="4" max="4" width="16.7109375" style="1" customWidth="1"/>
    <col min="5" max="5" width="12.7109375" style="1" customWidth="1"/>
    <col min="6" max="6" width="15.7109375" style="1" customWidth="1"/>
    <col min="7" max="10" width="12.7109375" style="1" customWidth="1"/>
    <col min="11" max="11" width="2.7109375" style="1" customWidth="1"/>
    <col min="12" max="12" width="32.7109375" style="1" customWidth="1"/>
    <col min="13" max="16384" width="9.140625" style="1" customWidth="1"/>
  </cols>
  <sheetData>
    <row r="1" ht="0.75" customHeight="1">
      <c r="A1" s="42"/>
    </row>
    <row r="2" spans="3:11" ht="9.75" customHeight="1">
      <c r="C2" s="21"/>
      <c r="D2" s="21"/>
      <c r="E2" s="21"/>
      <c r="F2" s="21"/>
      <c r="G2" s="21"/>
      <c r="H2" s="21"/>
      <c r="I2" s="21"/>
      <c r="J2" s="21"/>
      <c r="K2" s="21"/>
    </row>
    <row r="3" spans="2:12" ht="30" customHeight="1">
      <c r="B3" s="12"/>
      <c r="C3" s="14"/>
      <c r="D3" s="13" t="s">
        <v>304</v>
      </c>
      <c r="E3" s="3"/>
      <c r="F3" s="3"/>
      <c r="G3" s="3"/>
      <c r="H3" s="3"/>
      <c r="I3" s="3"/>
      <c r="J3" s="3"/>
      <c r="K3" s="2"/>
      <c r="L3" s="8"/>
    </row>
    <row r="4" spans="2:12" ht="18.75">
      <c r="B4" s="12"/>
      <c r="C4" s="14"/>
      <c r="D4" s="14" t="s">
        <v>303</v>
      </c>
      <c r="E4" s="3"/>
      <c r="F4" s="3"/>
      <c r="G4" s="3"/>
      <c r="H4" s="3"/>
      <c r="I4" s="3"/>
      <c r="J4" s="3"/>
      <c r="K4" s="2"/>
      <c r="L4" s="8"/>
    </row>
    <row r="5" spans="2:12" ht="15.75" customHeight="1">
      <c r="B5" s="12"/>
      <c r="C5" s="14"/>
      <c r="D5" s="3"/>
      <c r="E5" s="3"/>
      <c r="F5" s="3"/>
      <c r="G5" s="3"/>
      <c r="H5" s="3"/>
      <c r="I5" s="3"/>
      <c r="J5" s="3"/>
      <c r="K5" s="2"/>
      <c r="L5" s="8"/>
    </row>
    <row r="6" spans="2:12" ht="15.75" customHeight="1">
      <c r="B6" s="12"/>
      <c r="C6" s="15"/>
      <c r="D6" s="16" t="s">
        <v>296</v>
      </c>
      <c r="E6" s="19" t="s">
        <v>258</v>
      </c>
      <c r="F6" s="19"/>
      <c r="G6" s="2"/>
      <c r="H6" s="2"/>
      <c r="I6"/>
      <c r="J6"/>
      <c r="K6" s="2"/>
      <c r="L6" s="8"/>
    </row>
    <row r="7" spans="2:12" ht="12.75">
      <c r="B7" s="12"/>
      <c r="C7" s="2"/>
      <c r="D7" s="25" t="s">
        <v>26</v>
      </c>
      <c r="E7" s="19"/>
      <c r="F7" s="19"/>
      <c r="G7" s="2"/>
      <c r="H7" s="2"/>
      <c r="I7"/>
      <c r="J7"/>
      <c r="K7" s="2"/>
      <c r="L7" s="8"/>
    </row>
    <row r="8" spans="2:12" ht="15.75" customHeight="1">
      <c r="B8" s="12"/>
      <c r="C8" s="2"/>
      <c r="D8" s="20"/>
      <c r="E8" s="20"/>
      <c r="F8" s="20"/>
      <c r="G8" s="2"/>
      <c r="H8"/>
      <c r="I8"/>
      <c r="J8"/>
      <c r="K8" s="2"/>
      <c r="L8" s="8"/>
    </row>
    <row r="9" spans="2:12" ht="12.75">
      <c r="B9" s="12"/>
      <c r="C9" s="2"/>
      <c r="D9" s="22" t="s">
        <v>2</v>
      </c>
      <c r="E9" s="161"/>
      <c r="F9" s="162"/>
      <c r="G9" s="2"/>
      <c r="H9"/>
      <c r="I9"/>
      <c r="J9"/>
      <c r="K9" s="2"/>
      <c r="L9" s="8"/>
    </row>
    <row r="10" spans="2:12" ht="12.75">
      <c r="B10" s="12"/>
      <c r="C10" s="2"/>
      <c r="D10" s="23" t="s">
        <v>3</v>
      </c>
      <c r="E10" s="163"/>
      <c r="F10" s="164"/>
      <c r="G10" s="2"/>
      <c r="H10"/>
      <c r="I10"/>
      <c r="J10"/>
      <c r="K10" s="2"/>
      <c r="L10" s="8"/>
    </row>
    <row r="11" spans="2:12" ht="12.75">
      <c r="B11" s="12"/>
      <c r="C11" s="2"/>
      <c r="D11" s="24" t="s">
        <v>4</v>
      </c>
      <c r="E11" s="163"/>
      <c r="F11" s="164"/>
      <c r="G11" s="2"/>
      <c r="H11"/>
      <c r="I11"/>
      <c r="J11"/>
      <c r="K11" s="2"/>
      <c r="L11" s="8"/>
    </row>
    <row r="12" spans="2:12" ht="12.75">
      <c r="B12" s="12"/>
      <c r="C12" s="2"/>
      <c r="D12" s="24" t="s">
        <v>5</v>
      </c>
      <c r="E12" s="163"/>
      <c r="F12" s="164"/>
      <c r="G12" s="2"/>
      <c r="H12"/>
      <c r="I12"/>
      <c r="J12"/>
      <c r="K12" s="2"/>
      <c r="L12" s="8"/>
    </row>
    <row r="13" spans="2:12" ht="12.75">
      <c r="B13" s="12"/>
      <c r="C13" s="2"/>
      <c r="D13" s="20"/>
      <c r="E13" s="20"/>
      <c r="F13" s="20"/>
      <c r="G13" s="2"/>
      <c r="H13"/>
      <c r="I13"/>
      <c r="J13"/>
      <c r="K13" s="2"/>
      <c r="L13" s="8"/>
    </row>
    <row r="14" spans="2:12" ht="12.75">
      <c r="B14" s="12"/>
      <c r="C14" s="2"/>
      <c r="D14" t="s">
        <v>134</v>
      </c>
      <c r="E14"/>
      <c r="F14"/>
      <c r="G14"/>
      <c r="H14"/>
      <c r="I14"/>
      <c r="J14" s="2"/>
      <c r="K14" s="2"/>
      <c r="L14" s="8"/>
    </row>
    <row r="15" spans="2:12" ht="6" customHeight="1">
      <c r="B15" s="12"/>
      <c r="C15" s="2"/>
      <c r="D15"/>
      <c r="E15"/>
      <c r="F15"/>
      <c r="G15"/>
      <c r="H15"/>
      <c r="I15"/>
      <c r="J15" s="2"/>
      <c r="K15" s="2"/>
      <c r="L15" s="8"/>
    </row>
    <row r="16" spans="2:12" ht="12.75">
      <c r="B16" s="12"/>
      <c r="C16" s="2"/>
      <c r="D16" t="s">
        <v>27</v>
      </c>
      <c r="E16"/>
      <c r="F16"/>
      <c r="G16"/>
      <c r="H16" s="100">
        <v>300000</v>
      </c>
      <c r="I16"/>
      <c r="J16" s="2"/>
      <c r="K16" s="2"/>
      <c r="L16" s="8"/>
    </row>
    <row r="17" spans="2:12" ht="12.75">
      <c r="B17" s="12"/>
      <c r="C17" s="2"/>
      <c r="D17" t="s">
        <v>28</v>
      </c>
      <c r="E17"/>
      <c r="F17"/>
      <c r="G17"/>
      <c r="H17" s="99">
        <v>96000</v>
      </c>
      <c r="I17"/>
      <c r="J17" s="2"/>
      <c r="K17" s="2"/>
      <c r="L17" s="8"/>
    </row>
    <row r="18" spans="2:12" ht="12.75">
      <c r="B18" s="12"/>
      <c r="C18" s="2"/>
      <c r="D18" t="s">
        <v>29</v>
      </c>
      <c r="E18"/>
      <c r="F18"/>
      <c r="G18"/>
      <c r="H18" s="99">
        <v>10000</v>
      </c>
      <c r="I18"/>
      <c r="J18" s="2"/>
      <c r="K18" s="2"/>
      <c r="L18" s="8"/>
    </row>
    <row r="19" spans="2:12" ht="12.75">
      <c r="B19" s="12"/>
      <c r="C19" s="2"/>
      <c r="D19" t="s">
        <v>30</v>
      </c>
      <c r="E19"/>
      <c r="F19"/>
      <c r="G19"/>
      <c r="H19" s="99">
        <v>136000</v>
      </c>
      <c r="I19"/>
      <c r="J19" s="2"/>
      <c r="K19" s="2"/>
      <c r="L19" s="8"/>
    </row>
    <row r="20" spans="2:12" ht="12.75">
      <c r="B20" s="12"/>
      <c r="C20" s="2"/>
      <c r="D20" t="s">
        <v>31</v>
      </c>
      <c r="E20"/>
      <c r="F20"/>
      <c r="G20"/>
      <c r="H20" s="99">
        <v>48000</v>
      </c>
      <c r="I20"/>
      <c r="J20" s="2"/>
      <c r="K20" s="2"/>
      <c r="L20" s="8"/>
    </row>
    <row r="21" spans="2:12" ht="12.75">
      <c r="B21" s="12"/>
      <c r="C21" s="2"/>
      <c r="D21" t="s">
        <v>32</v>
      </c>
      <c r="E21"/>
      <c r="F21"/>
      <c r="G21"/>
      <c r="H21" s="99">
        <v>680000</v>
      </c>
      <c r="I21"/>
      <c r="J21" s="2"/>
      <c r="K21" s="2"/>
      <c r="L21" s="8"/>
    </row>
    <row r="22" spans="2:12" ht="12.75">
      <c r="B22" s="12"/>
      <c r="C22" s="2"/>
      <c r="D22" t="s">
        <v>33</v>
      </c>
      <c r="E22"/>
      <c r="F22"/>
      <c r="G22"/>
      <c r="H22" s="99">
        <v>35000</v>
      </c>
      <c r="I22"/>
      <c r="J22" s="2"/>
      <c r="K22" s="2"/>
      <c r="L22" s="8"/>
    </row>
    <row r="23" spans="2:12" ht="12.75">
      <c r="B23" s="12"/>
      <c r="C23" s="2"/>
      <c r="D23" t="s">
        <v>34</v>
      </c>
      <c r="E23"/>
      <c r="F23"/>
      <c r="G23"/>
      <c r="H23" s="99">
        <v>6000</v>
      </c>
      <c r="I23"/>
      <c r="J23" s="2"/>
      <c r="K23" s="2"/>
      <c r="L23" s="8"/>
    </row>
    <row r="24" spans="2:12" ht="12.75">
      <c r="B24" s="12"/>
      <c r="C24" s="2"/>
      <c r="D24" t="s">
        <v>35</v>
      </c>
      <c r="E24"/>
      <c r="F24"/>
      <c r="G24"/>
      <c r="H24" s="99">
        <v>188000</v>
      </c>
      <c r="I24"/>
      <c r="J24" s="2"/>
      <c r="K24" s="2"/>
      <c r="L24" s="8"/>
    </row>
    <row r="25" spans="2:12" ht="12.75">
      <c r="B25" s="12"/>
      <c r="C25" s="2"/>
      <c r="D25" t="s">
        <v>36</v>
      </c>
      <c r="E25"/>
      <c r="F25"/>
      <c r="G25"/>
      <c r="H25" s="99">
        <v>66000</v>
      </c>
      <c r="I25"/>
      <c r="J25" s="2"/>
      <c r="K25" s="2"/>
      <c r="L25" s="8"/>
    </row>
    <row r="26" spans="2:12" ht="12.75">
      <c r="B26" s="12"/>
      <c r="C26" s="2"/>
      <c r="D26" t="s">
        <v>37</v>
      </c>
      <c r="E26"/>
      <c r="F26"/>
      <c r="G26"/>
      <c r="H26" s="99">
        <v>50000</v>
      </c>
      <c r="I26"/>
      <c r="J26" s="2"/>
      <c r="K26" s="2"/>
      <c r="L26" s="8"/>
    </row>
    <row r="27" spans="2:12" ht="12.75">
      <c r="B27" s="12"/>
      <c r="C27" s="2"/>
      <c r="D27" t="s">
        <v>38</v>
      </c>
      <c r="E27"/>
      <c r="F27"/>
      <c r="G27"/>
      <c r="H27" s="99">
        <v>20000</v>
      </c>
      <c r="I27"/>
      <c r="J27" s="2"/>
      <c r="K27" s="2"/>
      <c r="L27" s="8"/>
    </row>
    <row r="28" spans="2:12" ht="12.75">
      <c r="B28" s="12"/>
      <c r="C28" s="2"/>
      <c r="D28" t="s">
        <v>39</v>
      </c>
      <c r="E28"/>
      <c r="F28"/>
      <c r="G28"/>
      <c r="H28" s="99">
        <v>20000</v>
      </c>
      <c r="I28"/>
      <c r="J28" s="2"/>
      <c r="K28" s="2"/>
      <c r="L28" s="8"/>
    </row>
    <row r="29" spans="2:12" ht="12.75">
      <c r="B29" s="12"/>
      <c r="C29" s="2"/>
      <c r="D29" t="s">
        <v>40</v>
      </c>
      <c r="E29"/>
      <c r="F29"/>
      <c r="G29"/>
      <c r="H29" s="99">
        <v>33000</v>
      </c>
      <c r="I29"/>
      <c r="J29" s="2"/>
      <c r="K29" s="2"/>
      <c r="L29" s="8"/>
    </row>
    <row r="30" spans="2:12" ht="13.5" thickBot="1">
      <c r="B30" s="12"/>
      <c r="C30" s="2"/>
      <c r="D30" s="2"/>
      <c r="E30" s="4"/>
      <c r="F30" s="4"/>
      <c r="G30" s="17"/>
      <c r="H30" s="17"/>
      <c r="I30" s="2"/>
      <c r="J30" s="2"/>
      <c r="K30" s="2"/>
      <c r="L30" s="8"/>
    </row>
    <row r="31" spans="3:11" ht="13.5" thickTop="1">
      <c r="C31" s="9"/>
      <c r="D31" s="9"/>
      <c r="E31" s="26"/>
      <c r="F31" s="26"/>
      <c r="G31" s="18"/>
      <c r="H31" s="18"/>
      <c r="I31" s="9"/>
      <c r="J31" s="9"/>
      <c r="K31" s="9"/>
    </row>
    <row r="32" spans="2:12" ht="22.5">
      <c r="B32" s="12"/>
      <c r="C32" s="2"/>
      <c r="D32" s="6" t="s">
        <v>6</v>
      </c>
      <c r="E32" s="3"/>
      <c r="F32" s="3"/>
      <c r="G32" s="3"/>
      <c r="H32" s="3"/>
      <c r="I32" s="3"/>
      <c r="J32" s="3"/>
      <c r="K32" s="2"/>
      <c r="L32" s="8"/>
    </row>
    <row r="33" spans="2:12" ht="9.75" customHeight="1">
      <c r="B33" s="12"/>
      <c r="C33" s="2"/>
      <c r="D33" s="16" t="str">
        <f>T(D6)</f>
        <v>Problem 2-16</v>
      </c>
      <c r="E33" s="6"/>
      <c r="F33" s="6"/>
      <c r="G33" s="6"/>
      <c r="H33" s="6"/>
      <c r="I33" s="6"/>
      <c r="J33" s="6"/>
      <c r="K33" s="2"/>
      <c r="L33" s="8"/>
    </row>
    <row r="34" spans="2:12" ht="9.75" customHeight="1">
      <c r="B34" s="12"/>
      <c r="C34" s="2"/>
      <c r="D34" s="16" t="s">
        <v>7</v>
      </c>
      <c r="E34" s="6"/>
      <c r="F34" s="6"/>
      <c r="G34" s="6"/>
      <c r="H34" s="6"/>
      <c r="I34" s="6"/>
      <c r="J34" s="6"/>
      <c r="K34" s="2"/>
      <c r="L34" s="8"/>
    </row>
    <row r="35" spans="2:12" ht="6" customHeight="1">
      <c r="B35" s="12"/>
      <c r="C35" s="2"/>
      <c r="D35" s="16"/>
      <c r="E35" s="6"/>
      <c r="F35" s="6"/>
      <c r="G35" s="6"/>
      <c r="H35" s="6"/>
      <c r="I35" s="6"/>
      <c r="J35" s="6"/>
      <c r="K35" s="2"/>
      <c r="L35" s="8"/>
    </row>
    <row r="36" spans="2:12" ht="12.75" customHeight="1">
      <c r="B36" s="12"/>
      <c r="C36" s="2"/>
      <c r="D36" t="s">
        <v>41</v>
      </c>
      <c r="E36" s="6"/>
      <c r="F36" s="6"/>
      <c r="G36" s="6"/>
      <c r="H36" s="6"/>
      <c r="I36" s="6"/>
      <c r="J36" s="6"/>
      <c r="K36" s="2"/>
      <c r="L36" s="8"/>
    </row>
    <row r="37" spans="2:12" ht="12.75" customHeight="1">
      <c r="B37" s="12"/>
      <c r="C37" s="2"/>
      <c r="D37" s="7"/>
      <c r="E37" s="6"/>
      <c r="F37" s="6"/>
      <c r="G37" s="6"/>
      <c r="H37" s="6"/>
      <c r="I37" s="6"/>
      <c r="J37" s="6"/>
      <c r="K37" s="2"/>
      <c r="L37" s="8"/>
    </row>
    <row r="38" spans="2:12" ht="12.75" customHeight="1">
      <c r="B38" s="12"/>
      <c r="C38" s="2"/>
      <c r="D38" s="7"/>
      <c r="E38" s="6"/>
      <c r="F38" s="51"/>
      <c r="G38" s="51"/>
      <c r="H38" s="51"/>
      <c r="I38" s="51"/>
      <c r="J38" s="51"/>
      <c r="K38" s="2"/>
      <c r="L38" s="8"/>
    </row>
    <row r="39" spans="2:12" ht="12.75" customHeight="1">
      <c r="B39" s="12"/>
      <c r="C39" s="2"/>
      <c r="D39" s="54" t="s">
        <v>42</v>
      </c>
      <c r="E39" s="58"/>
      <c r="F39" s="59"/>
      <c r="G39" s="59"/>
      <c r="H39" s="59"/>
      <c r="I39" s="47"/>
      <c r="J39" s="47"/>
      <c r="K39" s="2"/>
      <c r="L39" s="8"/>
    </row>
    <row r="40" spans="2:12" ht="12.75" customHeight="1">
      <c r="B40" s="12"/>
      <c r="C40" s="2"/>
      <c r="D40" s="54" t="s">
        <v>43</v>
      </c>
      <c r="E40" s="6"/>
      <c r="F40" s="52"/>
      <c r="G40" s="52"/>
      <c r="H40" s="52"/>
      <c r="I40" s="47"/>
      <c r="J40" s="47"/>
      <c r="K40" s="2"/>
      <c r="L40" s="8"/>
    </row>
    <row r="41" spans="2:12" ht="15" customHeight="1">
      <c r="B41" s="12"/>
      <c r="C41" s="2"/>
      <c r="D41" s="43" t="s">
        <v>76</v>
      </c>
      <c r="E41" s="6"/>
      <c r="F41" s="47"/>
      <c r="G41" s="47"/>
      <c r="H41" s="47"/>
      <c r="I41" s="47"/>
      <c r="J41" s="47"/>
      <c r="K41" s="2"/>
      <c r="L41" s="8"/>
    </row>
    <row r="42" spans="2:12" ht="15" customHeight="1">
      <c r="B42" s="12"/>
      <c r="C42" s="2"/>
      <c r="D42" s="7" t="s">
        <v>29</v>
      </c>
      <c r="E42" s="6"/>
      <c r="F42" s="47"/>
      <c r="G42" s="170">
        <f>H18</f>
        <v>10000</v>
      </c>
      <c r="H42" s="47"/>
      <c r="I42" s="47"/>
      <c r="J42" s="47"/>
      <c r="K42" s="2"/>
      <c r="L42" s="8"/>
    </row>
    <row r="43" spans="2:12" ht="15" customHeight="1">
      <c r="B43" s="12"/>
      <c r="C43" s="2"/>
      <c r="D43" s="7" t="s">
        <v>38</v>
      </c>
      <c r="E43" s="6"/>
      <c r="F43" s="47"/>
      <c r="G43" s="171">
        <f>H27</f>
        <v>20000</v>
      </c>
      <c r="H43" s="47"/>
      <c r="I43" s="47"/>
      <c r="J43" s="47"/>
      <c r="K43" s="2"/>
      <c r="L43" s="8"/>
    </row>
    <row r="44" spans="2:12" ht="15" customHeight="1">
      <c r="B44" s="12"/>
      <c r="C44" s="2"/>
      <c r="D44" s="7" t="s">
        <v>31</v>
      </c>
      <c r="E44" s="6"/>
      <c r="F44" s="170">
        <f>H20</f>
        <v>48000</v>
      </c>
      <c r="G44" s="97"/>
      <c r="H44" s="47"/>
      <c r="I44" s="47"/>
      <c r="J44" s="47"/>
      <c r="K44" s="2"/>
      <c r="L44" s="8"/>
    </row>
    <row r="45" spans="2:12" ht="15" customHeight="1">
      <c r="B45" s="12"/>
      <c r="C45" s="2"/>
      <c r="D45" s="7" t="s">
        <v>44</v>
      </c>
      <c r="E45" s="6"/>
      <c r="F45" s="172">
        <f>H23</f>
        <v>6000</v>
      </c>
      <c r="G45" s="171">
        <f>F44-F45</f>
        <v>42000</v>
      </c>
      <c r="H45" s="47"/>
      <c r="I45" s="47"/>
      <c r="J45" s="47"/>
      <c r="K45" s="2"/>
      <c r="L45" s="8"/>
    </row>
    <row r="46" spans="2:12" ht="15" customHeight="1">
      <c r="B46" s="12"/>
      <c r="C46" s="2"/>
      <c r="D46" s="7" t="s">
        <v>36</v>
      </c>
      <c r="E46" s="6"/>
      <c r="F46" s="47"/>
      <c r="G46" s="172">
        <f>H25</f>
        <v>66000</v>
      </c>
      <c r="H46" s="47"/>
      <c r="I46" s="47"/>
      <c r="J46" s="47"/>
      <c r="K46" s="2"/>
      <c r="L46" s="8"/>
    </row>
    <row r="47" spans="2:12" ht="15" customHeight="1">
      <c r="B47" s="12"/>
      <c r="C47" s="2"/>
      <c r="D47" s="43" t="s">
        <v>45</v>
      </c>
      <c r="E47" s="6"/>
      <c r="F47" s="47"/>
      <c r="G47" s="171">
        <f>SUM(G42:G46)</f>
        <v>138000</v>
      </c>
      <c r="H47" s="47"/>
      <c r="I47" s="47"/>
      <c r="J47" s="47"/>
      <c r="K47" s="2"/>
      <c r="L47" s="8"/>
    </row>
    <row r="48" spans="2:12" ht="15" customHeight="1">
      <c r="B48" s="12"/>
      <c r="C48" s="2"/>
      <c r="D48" s="50" t="s">
        <v>242</v>
      </c>
      <c r="E48"/>
      <c r="F48" s="48"/>
      <c r="G48" s="48"/>
      <c r="H48" s="48"/>
      <c r="I48" s="48"/>
      <c r="J48" s="47"/>
      <c r="K48" s="2"/>
      <c r="L48" s="8"/>
    </row>
    <row r="49" spans="2:12" ht="15" customHeight="1">
      <c r="B49" s="12"/>
      <c r="C49" s="2"/>
      <c r="D49" s="41" t="s">
        <v>39</v>
      </c>
      <c r="E49"/>
      <c r="F49" s="48"/>
      <c r="G49" s="173">
        <f>H28</f>
        <v>20000</v>
      </c>
      <c r="H49" s="48"/>
      <c r="I49" s="48"/>
      <c r="J49" s="48"/>
      <c r="K49" s="2"/>
      <c r="L49" s="8"/>
    </row>
    <row r="50" spans="2:12" ht="15" customHeight="1">
      <c r="B50" s="12"/>
      <c r="C50" s="2"/>
      <c r="D50" s="79" t="s">
        <v>46</v>
      </c>
      <c r="E50"/>
      <c r="F50" s="48"/>
      <c r="G50" s="60"/>
      <c r="H50" s="48"/>
      <c r="I50" s="48"/>
      <c r="J50" s="48"/>
      <c r="K50" s="2"/>
      <c r="L50" s="8"/>
    </row>
    <row r="51" spans="2:12" ht="15" customHeight="1">
      <c r="B51" s="12"/>
      <c r="C51" s="2"/>
      <c r="D51" s="41" t="s">
        <v>47</v>
      </c>
      <c r="E51"/>
      <c r="F51" s="173">
        <f>H21</f>
        <v>680000</v>
      </c>
      <c r="G51" s="60"/>
      <c r="H51" s="48"/>
      <c r="I51" s="48"/>
      <c r="J51" s="48"/>
      <c r="K51" s="2"/>
      <c r="L51" s="8"/>
    </row>
    <row r="52" spans="2:12" ht="15" customHeight="1">
      <c r="B52" s="12"/>
      <c r="C52" s="2"/>
      <c r="D52" s="41" t="s">
        <v>48</v>
      </c>
      <c r="E52"/>
      <c r="F52" s="172">
        <f>H16</f>
        <v>300000</v>
      </c>
      <c r="G52" s="263"/>
      <c r="H52" s="48"/>
      <c r="I52" s="48"/>
      <c r="J52" s="48"/>
      <c r="K52" s="2"/>
      <c r="L52" s="8"/>
    </row>
    <row r="53" spans="2:12" ht="15" customHeight="1">
      <c r="B53" s="12"/>
      <c r="C53" s="2"/>
      <c r="D53" s="41" t="s">
        <v>81</v>
      </c>
      <c r="E53"/>
      <c r="F53" s="48"/>
      <c r="G53" s="173">
        <f>F51-F52</f>
        <v>380000</v>
      </c>
      <c r="H53" s="48"/>
      <c r="I53" s="48"/>
      <c r="J53" s="48"/>
      <c r="K53" s="2"/>
      <c r="L53" s="8"/>
    </row>
    <row r="54" spans="2:12" ht="15" customHeight="1" thickBot="1">
      <c r="B54" s="12"/>
      <c r="C54" s="2"/>
      <c r="D54" s="50" t="s">
        <v>49</v>
      </c>
      <c r="E54"/>
      <c r="F54" s="48"/>
      <c r="G54" s="174">
        <f>SUM(G47:G53)</f>
        <v>538000</v>
      </c>
      <c r="H54" s="48"/>
      <c r="I54" s="48"/>
      <c r="J54" s="48"/>
      <c r="K54" s="2"/>
      <c r="L54" s="8"/>
    </row>
    <row r="55" spans="2:12" ht="15" customHeight="1" thickTop="1">
      <c r="B55" s="12"/>
      <c r="C55" s="2"/>
      <c r="D55" s="41"/>
      <c r="E55"/>
      <c r="F55" s="48"/>
      <c r="G55" s="48"/>
      <c r="H55" s="48"/>
      <c r="I55" s="48"/>
      <c r="J55" s="48"/>
      <c r="K55" s="2"/>
      <c r="L55" s="8"/>
    </row>
    <row r="56" spans="2:12" ht="15" customHeight="1">
      <c r="B56" s="12"/>
      <c r="C56" s="2"/>
      <c r="D56" s="57" t="s">
        <v>50</v>
      </c>
      <c r="E56" s="57"/>
      <c r="F56" s="57"/>
      <c r="G56" s="57"/>
      <c r="H56" s="48"/>
      <c r="I56" s="48"/>
      <c r="J56" s="48"/>
      <c r="K56" s="2"/>
      <c r="L56" s="8"/>
    </row>
    <row r="57" spans="2:12" ht="15" customHeight="1">
      <c r="B57" s="12"/>
      <c r="C57" s="2"/>
      <c r="D57" s="50" t="s">
        <v>51</v>
      </c>
      <c r="E57"/>
      <c r="F57" s="48"/>
      <c r="G57" s="48"/>
      <c r="H57" s="48"/>
      <c r="I57" s="48"/>
      <c r="J57" s="48"/>
      <c r="K57" s="2"/>
      <c r="L57" s="8"/>
    </row>
    <row r="58" spans="2:12" ht="15" customHeight="1">
      <c r="B58" s="12"/>
      <c r="C58" s="2"/>
      <c r="D58" s="41" t="s">
        <v>33</v>
      </c>
      <c r="E58"/>
      <c r="F58" s="48"/>
      <c r="G58" s="175">
        <f>H22</f>
        <v>35000</v>
      </c>
      <c r="H58" s="48"/>
      <c r="I58" s="48"/>
      <c r="J58" s="48"/>
      <c r="K58" s="2"/>
      <c r="L58" s="8"/>
    </row>
    <row r="59" spans="2:12" ht="15" customHeight="1">
      <c r="B59" s="12"/>
      <c r="C59" s="2"/>
      <c r="D59" s="41" t="s">
        <v>40</v>
      </c>
      <c r="E59"/>
      <c r="F59" s="48"/>
      <c r="G59" s="172">
        <f>H29</f>
        <v>33000</v>
      </c>
      <c r="H59" s="48"/>
      <c r="I59" s="48"/>
      <c r="J59" s="48"/>
      <c r="K59" s="2"/>
      <c r="L59" s="8"/>
    </row>
    <row r="60" spans="2:12" ht="15" customHeight="1">
      <c r="B60" s="12"/>
      <c r="C60" s="2"/>
      <c r="D60" s="50" t="s">
        <v>243</v>
      </c>
      <c r="E60"/>
      <c r="F60" s="48"/>
      <c r="G60" s="173">
        <f>SUM(G58:G59)</f>
        <v>68000</v>
      </c>
      <c r="H60" s="48"/>
      <c r="I60" s="48"/>
      <c r="J60" s="48"/>
      <c r="K60" s="2"/>
      <c r="L60" s="8"/>
    </row>
    <row r="61" spans="2:12" ht="15" customHeight="1">
      <c r="B61" s="12"/>
      <c r="C61" s="2"/>
      <c r="D61" s="50" t="s">
        <v>53</v>
      </c>
      <c r="E61"/>
      <c r="F61" s="48"/>
      <c r="G61" s="98"/>
      <c r="H61" s="48"/>
      <c r="I61" s="48"/>
      <c r="J61" s="48"/>
      <c r="K61" s="2"/>
      <c r="L61" s="8"/>
    </row>
    <row r="62" spans="2:12" ht="15" customHeight="1">
      <c r="B62" s="12"/>
      <c r="C62" s="2"/>
      <c r="D62" s="41" t="s">
        <v>30</v>
      </c>
      <c r="E62"/>
      <c r="F62" s="48"/>
      <c r="G62" s="172">
        <f>H19</f>
        <v>136000</v>
      </c>
      <c r="H62" s="48"/>
      <c r="I62" s="48"/>
      <c r="J62" s="48"/>
      <c r="K62" s="2"/>
      <c r="L62" s="8"/>
    </row>
    <row r="63" spans="2:12" ht="15" customHeight="1">
      <c r="B63" s="12"/>
      <c r="C63" s="2"/>
      <c r="D63" s="50" t="s">
        <v>54</v>
      </c>
      <c r="E63"/>
      <c r="F63" s="48"/>
      <c r="G63" s="173">
        <f>SUM(G60:G62)</f>
        <v>204000</v>
      </c>
      <c r="H63" s="48"/>
      <c r="I63" s="48"/>
      <c r="J63" s="48"/>
      <c r="K63" s="2"/>
      <c r="L63" s="8"/>
    </row>
    <row r="64" spans="2:12" ht="15" customHeight="1">
      <c r="B64" s="12"/>
      <c r="C64" s="2"/>
      <c r="D64" s="50" t="s">
        <v>55</v>
      </c>
      <c r="E64"/>
      <c r="F64" s="48"/>
      <c r="G64" s="98"/>
      <c r="H64" s="48"/>
      <c r="I64" s="48"/>
      <c r="J64" s="48"/>
      <c r="K64" s="2"/>
      <c r="L64" s="8"/>
    </row>
    <row r="65" spans="2:12" ht="15" customHeight="1">
      <c r="B65" s="12"/>
      <c r="C65" s="2"/>
      <c r="D65" t="s">
        <v>37</v>
      </c>
      <c r="E65"/>
      <c r="F65" s="48"/>
      <c r="G65" s="173">
        <f>H26</f>
        <v>50000</v>
      </c>
      <c r="H65" s="48"/>
      <c r="I65" s="48"/>
      <c r="J65" s="48"/>
      <c r="K65" s="2"/>
      <c r="L65" s="8"/>
    </row>
    <row r="66" spans="2:12" ht="15" customHeight="1">
      <c r="B66" s="12"/>
      <c r="C66" s="2"/>
      <c r="D66" t="s">
        <v>35</v>
      </c>
      <c r="E66"/>
      <c r="F66" s="48"/>
      <c r="G66" s="173">
        <f>H24</f>
        <v>188000</v>
      </c>
      <c r="H66" s="48"/>
      <c r="I66" s="48"/>
      <c r="J66" s="48"/>
      <c r="K66" s="2"/>
      <c r="L66" s="8"/>
    </row>
    <row r="67" spans="2:12" ht="15" customHeight="1">
      <c r="B67" s="12"/>
      <c r="C67" s="2"/>
      <c r="D67" s="41" t="s">
        <v>28</v>
      </c>
      <c r="E67"/>
      <c r="F67" s="48"/>
      <c r="G67" s="172">
        <f>H17</f>
        <v>96000</v>
      </c>
      <c r="H67" s="48"/>
      <c r="I67" s="48"/>
      <c r="J67" s="48"/>
      <c r="K67" s="2"/>
      <c r="L67" s="8"/>
    </row>
    <row r="68" spans="2:12" ht="15" customHeight="1">
      <c r="B68" s="12"/>
      <c r="C68" s="2"/>
      <c r="D68" s="79" t="s">
        <v>221</v>
      </c>
      <c r="E68"/>
      <c r="F68" s="48"/>
      <c r="G68" s="172">
        <f>SUM(G65:G67)</f>
        <v>334000</v>
      </c>
      <c r="H68" s="48"/>
      <c r="I68" s="48"/>
      <c r="J68" s="48"/>
      <c r="K68" s="2"/>
      <c r="L68" s="8"/>
    </row>
    <row r="69" spans="2:12" ht="15" customHeight="1" thickBot="1">
      <c r="B69" s="12"/>
      <c r="C69" s="2"/>
      <c r="D69" s="79" t="s">
        <v>222</v>
      </c>
      <c r="E69"/>
      <c r="F69" s="48"/>
      <c r="G69" s="174">
        <f>G63+G68</f>
        <v>538000</v>
      </c>
      <c r="H69" s="48"/>
      <c r="I69" s="48"/>
      <c r="J69" s="48"/>
      <c r="K69" s="2"/>
      <c r="L69" s="8"/>
    </row>
    <row r="70" spans="2:12" ht="14.25" thickBot="1" thickTop="1">
      <c r="B70" s="12"/>
      <c r="C70" s="61"/>
      <c r="D70" s="62"/>
      <c r="E70" s="61"/>
      <c r="F70" s="63"/>
      <c r="G70" s="63"/>
      <c r="H70" s="63"/>
      <c r="I70" s="63"/>
      <c r="J70" s="63"/>
      <c r="K70" s="61"/>
      <c r="L70" s="8"/>
    </row>
  </sheetData>
  <sheetProtection/>
  <printOptions horizontalCentered="1"/>
  <pageMargins left="0.5" right="0.5" top="0.75" bottom="0.5" header="0.5" footer="0.25"/>
  <pageSetup fitToHeight="1" fitToWidth="1" horizontalDpi="300" verticalDpi="300" orientation="portrait" r:id="rId3"/>
  <headerFooter alignWithMargins="0">
    <oddFooter>&amp;L&amp;8Problem: 2-13&amp;C&amp;8Copyright © 2012 McGraw-Hill Ryerson&amp;R&amp;8Printed: &amp;D</oddFooter>
  </headerFooter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tabColor indexed="29"/>
    <pageSetUpPr fitToPage="1"/>
  </sheetPr>
  <dimension ref="A1:L67"/>
  <sheetViews>
    <sheetView showGridLines="0" showRowColHeaders="0" zoomScalePageLayoutView="0" workbookViewId="0" topLeftCell="A1">
      <pane xSplit="1" ySplit="1" topLeftCell="B2" activePane="bottomRight" state="frozen"/>
      <selection pane="topLeft" activeCell="D98" sqref="D98:D114"/>
      <selection pane="topRight" activeCell="D98" sqref="D98:D114"/>
      <selection pane="bottomLeft" activeCell="D98" sqref="D98:D114"/>
      <selection pane="bottomRight" activeCell="D3" sqref="D3:D4"/>
    </sheetView>
  </sheetViews>
  <sheetFormatPr defaultColWidth="9.140625" defaultRowHeight="12.75"/>
  <cols>
    <col min="1" max="1" width="0.13671875" style="1" customWidth="1"/>
    <col min="2" max="2" width="1.7109375" style="1" customWidth="1"/>
    <col min="3" max="3" width="2.7109375" style="1" customWidth="1"/>
    <col min="4" max="5" width="16.7109375" style="1" customWidth="1"/>
    <col min="6" max="10" width="12.7109375" style="1" customWidth="1"/>
    <col min="11" max="11" width="2.7109375" style="1" customWidth="1"/>
    <col min="12" max="12" width="32.7109375" style="1" customWidth="1"/>
    <col min="13" max="16384" width="9.140625" style="1" customWidth="1"/>
  </cols>
  <sheetData>
    <row r="1" ht="0.75" customHeight="1">
      <c r="A1" s="42"/>
    </row>
    <row r="2" spans="3:11" ht="9.75" customHeight="1">
      <c r="C2" s="21"/>
      <c r="D2" s="21"/>
      <c r="E2" s="21"/>
      <c r="F2" s="21"/>
      <c r="G2" s="21"/>
      <c r="H2" s="21"/>
      <c r="I2" s="21"/>
      <c r="J2" s="21"/>
      <c r="K2" s="21"/>
    </row>
    <row r="3" spans="2:12" ht="30" customHeight="1">
      <c r="B3" s="12"/>
      <c r="C3" s="14"/>
      <c r="D3" s="13" t="s">
        <v>304</v>
      </c>
      <c r="E3" s="3"/>
      <c r="F3" s="3"/>
      <c r="G3" s="3"/>
      <c r="H3" s="3"/>
      <c r="I3" s="3"/>
      <c r="J3" s="3"/>
      <c r="K3" s="2"/>
      <c r="L3" s="8"/>
    </row>
    <row r="4" spans="2:12" ht="18.75">
      <c r="B4" s="12"/>
      <c r="C4" s="14"/>
      <c r="D4" s="14" t="s">
        <v>303</v>
      </c>
      <c r="E4" s="3"/>
      <c r="F4" s="3"/>
      <c r="G4" s="3"/>
      <c r="H4" s="3"/>
      <c r="I4" s="3"/>
      <c r="J4" s="3"/>
      <c r="K4" s="2"/>
      <c r="L4" s="8"/>
    </row>
    <row r="5" spans="2:12" ht="15.75" customHeight="1">
      <c r="B5" s="12"/>
      <c r="C5" s="14"/>
      <c r="D5" s="3"/>
      <c r="E5" s="3"/>
      <c r="F5" s="3"/>
      <c r="G5" s="3"/>
      <c r="H5" s="3"/>
      <c r="I5" s="3"/>
      <c r="J5" s="3"/>
      <c r="K5" s="2"/>
      <c r="L5" s="8"/>
    </row>
    <row r="6" spans="2:12" ht="15.75" customHeight="1">
      <c r="B6" s="12"/>
      <c r="C6" s="15"/>
      <c r="D6" s="16" t="s">
        <v>271</v>
      </c>
      <c r="E6" s="19" t="s">
        <v>259</v>
      </c>
      <c r="F6" s="19"/>
      <c r="G6" s="2"/>
      <c r="H6" s="2"/>
      <c r="I6"/>
      <c r="J6"/>
      <c r="K6" s="2"/>
      <c r="L6" s="8"/>
    </row>
    <row r="7" spans="2:12" ht="12.75">
      <c r="B7" s="12"/>
      <c r="C7" s="2"/>
      <c r="D7" s="25" t="s">
        <v>56</v>
      </c>
      <c r="E7" s="19"/>
      <c r="F7" s="19"/>
      <c r="G7" s="2"/>
      <c r="H7" s="2"/>
      <c r="I7"/>
      <c r="J7"/>
      <c r="K7" s="2"/>
      <c r="L7" s="8"/>
    </row>
    <row r="8" spans="2:12" ht="15.75" customHeight="1">
      <c r="B8" s="12"/>
      <c r="C8" s="2"/>
      <c r="D8" s="20"/>
      <c r="E8" s="20"/>
      <c r="F8" s="20"/>
      <c r="G8" s="2"/>
      <c r="H8"/>
      <c r="I8"/>
      <c r="J8"/>
      <c r="K8" s="2"/>
      <c r="L8" s="8"/>
    </row>
    <row r="9" spans="2:12" ht="12.75">
      <c r="B9" s="12"/>
      <c r="C9" s="2"/>
      <c r="D9" s="22" t="s">
        <v>2</v>
      </c>
      <c r="E9" s="161"/>
      <c r="F9" s="162"/>
      <c r="G9" s="2"/>
      <c r="H9"/>
      <c r="I9"/>
      <c r="J9"/>
      <c r="K9" s="2"/>
      <c r="L9" s="8"/>
    </row>
    <row r="10" spans="2:12" ht="12.75">
      <c r="B10" s="12"/>
      <c r="C10" s="2"/>
      <c r="D10" s="23" t="s">
        <v>3</v>
      </c>
      <c r="E10" s="163"/>
      <c r="F10" s="164"/>
      <c r="G10" s="2"/>
      <c r="H10"/>
      <c r="I10"/>
      <c r="J10"/>
      <c r="K10" s="2"/>
      <c r="L10" s="8"/>
    </row>
    <row r="11" spans="2:12" ht="12.75">
      <c r="B11" s="12"/>
      <c r="C11" s="2"/>
      <c r="D11" s="24" t="s">
        <v>4</v>
      </c>
      <c r="E11" s="163"/>
      <c r="F11" s="164"/>
      <c r="G11" s="2"/>
      <c r="H11"/>
      <c r="I11"/>
      <c r="J11"/>
      <c r="K11" s="2"/>
      <c r="L11" s="8"/>
    </row>
    <row r="12" spans="2:12" ht="12.75">
      <c r="B12" s="12"/>
      <c r="C12" s="2"/>
      <c r="D12" s="24" t="s">
        <v>5</v>
      </c>
      <c r="E12" s="163"/>
      <c r="F12" s="164"/>
      <c r="G12" s="2"/>
      <c r="H12"/>
      <c r="I12"/>
      <c r="J12"/>
      <c r="K12" s="2"/>
      <c r="L12" s="8"/>
    </row>
    <row r="13" spans="2:12" ht="12.75">
      <c r="B13" s="12"/>
      <c r="C13" s="2"/>
      <c r="D13" s="20"/>
      <c r="E13" s="20"/>
      <c r="F13" s="20"/>
      <c r="G13" s="2"/>
      <c r="H13"/>
      <c r="I13"/>
      <c r="J13"/>
      <c r="K13" s="2"/>
      <c r="L13" s="8"/>
    </row>
    <row r="14" spans="2:12" ht="12.75" customHeight="1">
      <c r="B14" s="12"/>
      <c r="C14" s="2"/>
      <c r="D14" t="s">
        <v>136</v>
      </c>
      <c r="E14"/>
      <c r="F14"/>
      <c r="G14"/>
      <c r="H14"/>
      <c r="I14"/>
      <c r="J14" s="2"/>
      <c r="K14" s="2"/>
      <c r="L14" s="8"/>
    </row>
    <row r="15" spans="2:12" ht="12.75" customHeight="1">
      <c r="B15" s="12"/>
      <c r="C15" s="2"/>
      <c r="D15" t="s">
        <v>137</v>
      </c>
      <c r="E15"/>
      <c r="F15"/>
      <c r="G15"/>
      <c r="H15"/>
      <c r="I15"/>
      <c r="J15" s="2"/>
      <c r="K15" s="2"/>
      <c r="L15" s="8"/>
    </row>
    <row r="16" spans="2:12" ht="12.75" customHeight="1">
      <c r="B16" s="12"/>
      <c r="C16" s="2"/>
      <c r="D16"/>
      <c r="E16"/>
      <c r="F16"/>
      <c r="G16"/>
      <c r="H16"/>
      <c r="I16"/>
      <c r="J16" s="2"/>
      <c r="K16" s="2"/>
      <c r="L16" s="8"/>
    </row>
    <row r="17" spans="2:12" ht="6" customHeight="1">
      <c r="B17" s="12"/>
      <c r="C17" s="2"/>
      <c r="D17"/>
      <c r="E17"/>
      <c r="F17"/>
      <c r="G17"/>
      <c r="H17"/>
      <c r="I17"/>
      <c r="J17" s="2"/>
      <c r="K17" s="2"/>
      <c r="L17" s="8"/>
    </row>
    <row r="18" spans="2:12" ht="12.75" customHeight="1">
      <c r="B18" s="12"/>
      <c r="C18" s="2"/>
      <c r="D18" t="s">
        <v>57</v>
      </c>
      <c r="E18"/>
      <c r="F18"/>
      <c r="G18"/>
      <c r="H18"/>
      <c r="I18"/>
      <c r="J18" s="2"/>
      <c r="K18" s="2"/>
      <c r="L18" s="8"/>
    </row>
    <row r="19" spans="2:12" ht="6" customHeight="1">
      <c r="B19" s="12"/>
      <c r="C19" s="2"/>
      <c r="D19"/>
      <c r="E19"/>
      <c r="F19"/>
      <c r="G19"/>
      <c r="H19"/>
      <c r="I19"/>
      <c r="J19" s="2"/>
      <c r="K19" s="2"/>
      <c r="L19" s="8"/>
    </row>
    <row r="20" spans="2:12" ht="12.75" customHeight="1">
      <c r="B20" s="12"/>
      <c r="C20" s="2"/>
      <c r="D20" s="41" t="s">
        <v>154</v>
      </c>
      <c r="E20"/>
      <c r="F20"/>
      <c r="G20"/>
      <c r="H20"/>
      <c r="I20"/>
      <c r="J20" s="2"/>
      <c r="K20" s="2"/>
      <c r="L20" s="8"/>
    </row>
    <row r="21" spans="2:12" ht="12.75" customHeight="1">
      <c r="B21" s="12"/>
      <c r="C21" s="2"/>
      <c r="D21" t="s">
        <v>135</v>
      </c>
      <c r="E21"/>
      <c r="F21"/>
      <c r="G21"/>
      <c r="H21"/>
      <c r="I21"/>
      <c r="J21" s="2"/>
      <c r="K21" s="2"/>
      <c r="L21" s="8"/>
    </row>
    <row r="22" spans="2:12" ht="6" customHeight="1">
      <c r="B22" s="12"/>
      <c r="C22" s="2"/>
      <c r="D22"/>
      <c r="E22"/>
      <c r="F22"/>
      <c r="G22"/>
      <c r="H22"/>
      <c r="I22"/>
      <c r="J22" s="2"/>
      <c r="K22" s="2"/>
      <c r="L22" s="8"/>
    </row>
    <row r="23" spans="2:12" ht="12.75" customHeight="1">
      <c r="B23" s="12"/>
      <c r="C23" s="2"/>
      <c r="D23" t="s">
        <v>58</v>
      </c>
      <c r="E23"/>
      <c r="F23"/>
      <c r="G23"/>
      <c r="H23"/>
      <c r="I23"/>
      <c r="J23" s="2"/>
      <c r="K23" s="2"/>
      <c r="L23" s="8"/>
    </row>
    <row r="24" spans="2:12" ht="13.5" thickBot="1">
      <c r="B24" s="12"/>
      <c r="C24" s="2"/>
      <c r="D24" s="2"/>
      <c r="E24" s="4"/>
      <c r="F24" s="4"/>
      <c r="G24" s="17"/>
      <c r="H24" s="17"/>
      <c r="I24" s="2"/>
      <c r="J24" s="2"/>
      <c r="K24" s="2"/>
      <c r="L24" s="8"/>
    </row>
    <row r="25" spans="3:11" ht="13.5" thickTop="1">
      <c r="C25" s="9"/>
      <c r="D25" s="9"/>
      <c r="E25" s="26"/>
      <c r="F25" s="26"/>
      <c r="G25" s="18"/>
      <c r="H25" s="18"/>
      <c r="I25" s="9"/>
      <c r="J25" s="9"/>
      <c r="K25" s="9"/>
    </row>
    <row r="26" spans="2:12" ht="22.5">
      <c r="B26" s="12"/>
      <c r="C26" s="2"/>
      <c r="D26" s="6" t="s">
        <v>6</v>
      </c>
      <c r="E26" s="3"/>
      <c r="F26" s="3"/>
      <c r="G26" s="3"/>
      <c r="H26" s="3"/>
      <c r="I26" s="3"/>
      <c r="J26" s="3"/>
      <c r="K26" s="2"/>
      <c r="L26" s="8"/>
    </row>
    <row r="27" spans="2:12" ht="9.75" customHeight="1">
      <c r="B27" s="12"/>
      <c r="C27" s="2"/>
      <c r="D27" s="16" t="str">
        <f>T(D6)</f>
        <v>Problem 2-18</v>
      </c>
      <c r="E27" s="6"/>
      <c r="F27" s="6"/>
      <c r="G27" s="6"/>
      <c r="H27" s="6"/>
      <c r="I27" s="6"/>
      <c r="J27" s="6"/>
      <c r="K27" s="2"/>
      <c r="L27" s="8"/>
    </row>
    <row r="28" spans="2:12" ht="9.75" customHeight="1">
      <c r="B28" s="12"/>
      <c r="C28" s="2"/>
      <c r="D28" s="16" t="s">
        <v>7</v>
      </c>
      <c r="E28" s="6"/>
      <c r="F28" s="6"/>
      <c r="G28" s="6"/>
      <c r="H28" s="6"/>
      <c r="I28" s="6"/>
      <c r="J28" s="6"/>
      <c r="K28" s="2"/>
      <c r="L28" s="8"/>
    </row>
    <row r="29" spans="2:12" ht="6" customHeight="1">
      <c r="B29" s="12"/>
      <c r="C29" s="2"/>
      <c r="D29" s="16"/>
      <c r="E29" s="6"/>
      <c r="F29" s="6"/>
      <c r="G29" s="6"/>
      <c r="H29" s="6"/>
      <c r="I29" s="6"/>
      <c r="J29" s="6"/>
      <c r="K29" s="2"/>
      <c r="L29" s="8"/>
    </row>
    <row r="30" spans="2:12" ht="12.75" customHeight="1">
      <c r="B30" s="12"/>
      <c r="C30" s="2"/>
      <c r="D30" s="7" t="s">
        <v>59</v>
      </c>
      <c r="E30" s="6"/>
      <c r="F30" s="6"/>
      <c r="G30" s="6"/>
      <c r="H30" s="6"/>
      <c r="I30" s="6"/>
      <c r="J30" s="6"/>
      <c r="K30" s="2"/>
      <c r="L30" s="8"/>
    </row>
    <row r="31" spans="2:12" ht="6" customHeight="1">
      <c r="B31" s="12"/>
      <c r="C31" s="2"/>
      <c r="D31" s="7"/>
      <c r="E31" s="6"/>
      <c r="F31" s="6"/>
      <c r="G31" s="6"/>
      <c r="H31" s="6"/>
      <c r="I31" s="6"/>
      <c r="J31" s="6"/>
      <c r="K31" s="2"/>
      <c r="L31" s="8"/>
    </row>
    <row r="32" spans="2:12" ht="12.75" customHeight="1">
      <c r="B32" s="12"/>
      <c r="C32" s="2"/>
      <c r="D32" s="7" t="s">
        <v>43</v>
      </c>
      <c r="E32" s="101">
        <v>600000</v>
      </c>
      <c r="F32" s="47"/>
      <c r="G32" s="47"/>
      <c r="H32" s="47"/>
      <c r="I32" s="47"/>
      <c r="J32" s="47"/>
      <c r="K32" s="2"/>
      <c r="L32" s="8"/>
    </row>
    <row r="33" spans="2:12" ht="12.75" customHeight="1">
      <c r="B33" s="12"/>
      <c r="C33" s="2"/>
      <c r="D33" s="7" t="s">
        <v>60</v>
      </c>
      <c r="E33" s="97">
        <v>150000</v>
      </c>
      <c r="F33" s="47"/>
      <c r="G33" s="47"/>
      <c r="H33" s="47"/>
      <c r="I33" s="47"/>
      <c r="J33" s="47"/>
      <c r="K33" s="2"/>
      <c r="L33" s="8"/>
    </row>
    <row r="34" spans="2:12" ht="12.75" customHeight="1">
      <c r="B34" s="12"/>
      <c r="C34" s="2"/>
      <c r="D34" s="7" t="s">
        <v>61</v>
      </c>
      <c r="E34" s="97">
        <v>120000</v>
      </c>
      <c r="F34" s="47"/>
      <c r="G34" s="47"/>
      <c r="H34" s="47"/>
      <c r="I34" s="47"/>
      <c r="J34" s="47"/>
      <c r="K34" s="2"/>
      <c r="L34" s="8"/>
    </row>
    <row r="35" spans="2:12" ht="12.75" customHeight="1">
      <c r="B35" s="12"/>
      <c r="C35" s="2"/>
      <c r="D35" s="7" t="s">
        <v>62</v>
      </c>
      <c r="E35" s="97">
        <v>75000</v>
      </c>
      <c r="F35" s="47"/>
      <c r="G35" s="47"/>
      <c r="H35" s="47"/>
      <c r="I35" s="47"/>
      <c r="J35" s="47"/>
      <c r="K35" s="2"/>
      <c r="L35" s="8"/>
    </row>
    <row r="36" spans="2:12" ht="12.75" customHeight="1">
      <c r="B36" s="12"/>
      <c r="C36" s="2"/>
      <c r="D36" s="7" t="s">
        <v>63</v>
      </c>
      <c r="E36" s="97">
        <v>30000</v>
      </c>
      <c r="F36" s="47"/>
      <c r="G36" s="47"/>
      <c r="H36" s="47"/>
      <c r="I36" s="47"/>
      <c r="J36" s="47"/>
      <c r="K36" s="2"/>
      <c r="L36" s="8"/>
    </row>
    <row r="37" spans="2:12" ht="12.75" customHeight="1">
      <c r="B37" s="12"/>
      <c r="C37" s="2"/>
      <c r="D37" s="7"/>
      <c r="E37" s="47"/>
      <c r="F37" s="47"/>
      <c r="G37" s="47"/>
      <c r="H37" s="47"/>
      <c r="I37" s="47"/>
      <c r="J37" s="47"/>
      <c r="K37" s="2"/>
      <c r="L37" s="8"/>
    </row>
    <row r="38" spans="2:12" ht="12.75" customHeight="1">
      <c r="B38" s="12"/>
      <c r="C38" s="2"/>
      <c r="D38" t="s">
        <v>57</v>
      </c>
      <c r="E38" s="47"/>
      <c r="F38" s="47"/>
      <c r="G38" s="47"/>
      <c r="H38" s="47"/>
      <c r="I38" s="47"/>
      <c r="J38" s="47"/>
      <c r="K38" s="2"/>
      <c r="L38" s="8"/>
    </row>
    <row r="39" spans="2:12" ht="12.75" customHeight="1">
      <c r="B39" s="12"/>
      <c r="C39" s="2"/>
      <c r="D39" s="7"/>
      <c r="E39" s="47"/>
      <c r="F39" s="47"/>
      <c r="G39" s="47"/>
      <c r="H39" s="47"/>
      <c r="I39" s="47"/>
      <c r="J39" s="47"/>
      <c r="K39" s="2"/>
      <c r="L39" s="8"/>
    </row>
    <row r="40" spans="2:12" ht="12.75" customHeight="1">
      <c r="B40" s="12"/>
      <c r="C40" s="2"/>
      <c r="D40" s="24" t="s">
        <v>84</v>
      </c>
      <c r="E40" s="47"/>
      <c r="F40" s="170">
        <f>E32</f>
        <v>600000</v>
      </c>
      <c r="G40" s="47"/>
      <c r="H40" s="47"/>
      <c r="I40" s="47"/>
      <c r="J40" s="47"/>
      <c r="K40" s="2"/>
      <c r="L40" s="8"/>
    </row>
    <row r="41" spans="2:12" ht="12.75" customHeight="1">
      <c r="B41" s="12"/>
      <c r="C41" s="2"/>
      <c r="D41" s="264" t="s">
        <v>244</v>
      </c>
      <c r="E41" s="47"/>
      <c r="F41" s="171">
        <f>E33</f>
        <v>150000</v>
      </c>
      <c r="G41" s="47"/>
      <c r="H41" s="47"/>
      <c r="I41" s="47"/>
      <c r="J41" s="47"/>
      <c r="K41" s="2"/>
      <c r="L41" s="8"/>
    </row>
    <row r="42" spans="2:12" ht="12.75" customHeight="1">
      <c r="B42" s="12"/>
      <c r="C42" s="2"/>
      <c r="D42" s="264" t="s">
        <v>245</v>
      </c>
      <c r="E42" s="47"/>
      <c r="F42" s="172">
        <f>E34</f>
        <v>120000</v>
      </c>
      <c r="G42" s="47"/>
      <c r="H42" s="47"/>
      <c r="I42" s="47"/>
      <c r="J42" s="47"/>
      <c r="K42" s="2"/>
      <c r="L42" s="8"/>
    </row>
    <row r="43" spans="2:12" ht="12.75" customHeight="1">
      <c r="B43" s="12"/>
      <c r="C43" s="2"/>
      <c r="D43" s="7" t="s">
        <v>64</v>
      </c>
      <c r="E43" s="47"/>
      <c r="F43" s="171">
        <f>F40-F41-F42</f>
        <v>330000</v>
      </c>
      <c r="G43" s="47"/>
      <c r="H43" s="47"/>
      <c r="I43" s="47"/>
      <c r="J43" s="47"/>
      <c r="K43" s="2"/>
      <c r="L43" s="8"/>
    </row>
    <row r="44" spans="2:12" ht="12.75" customHeight="1">
      <c r="B44" s="12"/>
      <c r="C44" s="2"/>
      <c r="D44" s="264" t="s">
        <v>246</v>
      </c>
      <c r="E44" s="47"/>
      <c r="F44" s="172">
        <f>E35</f>
        <v>75000</v>
      </c>
      <c r="G44" s="47"/>
      <c r="H44" s="47"/>
      <c r="I44" s="47"/>
      <c r="J44" s="47"/>
      <c r="K44" s="2"/>
      <c r="L44" s="8"/>
    </row>
    <row r="45" spans="2:12" ht="12.75">
      <c r="B45" s="12"/>
      <c r="C45" s="2"/>
      <c r="D45" s="41" t="s">
        <v>65</v>
      </c>
      <c r="E45" s="48"/>
      <c r="F45" s="175">
        <f>F43-F44</f>
        <v>255000</v>
      </c>
      <c r="G45" s="48"/>
      <c r="H45" s="48"/>
      <c r="I45" s="48"/>
      <c r="J45" s="47"/>
      <c r="K45" s="2"/>
      <c r="L45" s="8"/>
    </row>
    <row r="46" spans="2:12" ht="12.75">
      <c r="B46" s="12"/>
      <c r="C46" s="2"/>
      <c r="D46" s="41" t="s">
        <v>66</v>
      </c>
      <c r="E46" s="48"/>
      <c r="F46" s="173">
        <f>E36</f>
        <v>30000</v>
      </c>
      <c r="G46" s="48"/>
      <c r="H46" s="48"/>
      <c r="I46" s="48"/>
      <c r="J46" s="48"/>
      <c r="K46" s="2"/>
      <c r="L46" s="8"/>
    </row>
    <row r="47" spans="2:12" ht="12.75">
      <c r="B47" s="12"/>
      <c r="C47" s="2"/>
      <c r="D47" s="41" t="s">
        <v>67</v>
      </c>
      <c r="E47" s="48"/>
      <c r="F47" s="176">
        <f>F45/F46</f>
        <v>8.5</v>
      </c>
      <c r="G47" s="48"/>
      <c r="H47" s="48"/>
      <c r="I47" s="48"/>
      <c r="J47" s="48"/>
      <c r="K47" s="2"/>
      <c r="L47" s="8"/>
    </row>
    <row r="48" spans="2:12" ht="12.75">
      <c r="B48" s="12"/>
      <c r="C48" s="2"/>
      <c r="D48" s="41"/>
      <c r="E48" s="48"/>
      <c r="F48" s="48"/>
      <c r="G48" s="48"/>
      <c r="H48" s="48"/>
      <c r="I48" s="48"/>
      <c r="J48" s="48"/>
      <c r="K48" s="2"/>
      <c r="L48" s="8"/>
    </row>
    <row r="49" spans="2:12" ht="12.75">
      <c r="B49" s="12"/>
      <c r="C49" s="2"/>
      <c r="D49" s="41" t="s">
        <v>154</v>
      </c>
      <c r="E49" s="48"/>
      <c r="F49" s="48"/>
      <c r="G49" s="48"/>
      <c r="H49" s="48"/>
      <c r="I49" s="48"/>
      <c r="J49" s="48"/>
      <c r="K49" s="2"/>
      <c r="L49" s="8"/>
    </row>
    <row r="50" spans="2:12" ht="12.75">
      <c r="B50" s="12"/>
      <c r="C50" s="2"/>
      <c r="D50" t="s">
        <v>135</v>
      </c>
      <c r="E50" s="48"/>
      <c r="F50" s="48"/>
      <c r="G50" s="48"/>
      <c r="H50" s="48"/>
      <c r="I50" s="48"/>
      <c r="J50" s="48"/>
      <c r="K50" s="2"/>
      <c r="L50" s="8"/>
    </row>
    <row r="51" spans="2:12" ht="12.75">
      <c r="B51" s="12"/>
      <c r="C51" s="2"/>
      <c r="D51" s="41"/>
      <c r="E51" s="48"/>
      <c r="F51" s="48"/>
      <c r="G51" s="48"/>
      <c r="H51" s="48"/>
      <c r="I51" s="48"/>
      <c r="J51" s="48"/>
      <c r="K51" s="2"/>
      <c r="L51" s="8"/>
    </row>
    <row r="52" spans="2:12" ht="12.75">
      <c r="B52" s="12"/>
      <c r="C52" s="2"/>
      <c r="D52" s="41" t="s">
        <v>68</v>
      </c>
      <c r="E52" s="48"/>
      <c r="F52" s="102">
        <v>33600</v>
      </c>
      <c r="G52" s="48"/>
      <c r="H52" s="48"/>
      <c r="I52" s="48"/>
      <c r="J52" s="48"/>
      <c r="K52" s="2"/>
      <c r="L52" s="8"/>
    </row>
    <row r="53" spans="2:12" ht="12.75">
      <c r="B53" s="12"/>
      <c r="C53" s="2"/>
      <c r="D53" s="41" t="s">
        <v>69</v>
      </c>
      <c r="E53" s="48"/>
      <c r="F53" s="173">
        <f>E36</f>
        <v>30000</v>
      </c>
      <c r="G53" s="48"/>
      <c r="H53" s="48"/>
      <c r="I53" s="48"/>
      <c r="J53" s="48"/>
      <c r="K53" s="2"/>
      <c r="L53" s="8"/>
    </row>
    <row r="54" spans="2:12" ht="12.75">
      <c r="B54" s="12"/>
      <c r="C54" s="2"/>
      <c r="D54" s="41" t="s">
        <v>70</v>
      </c>
      <c r="E54" s="48"/>
      <c r="F54" s="176">
        <f>F52/F53</f>
        <v>1.12</v>
      </c>
      <c r="G54" s="48"/>
      <c r="H54" s="48"/>
      <c r="I54" s="48"/>
      <c r="J54" s="48"/>
      <c r="K54" s="2"/>
      <c r="L54" s="8"/>
    </row>
    <row r="55" spans="2:12" ht="12.75">
      <c r="B55" s="12"/>
      <c r="C55" s="2"/>
      <c r="D55" s="41"/>
      <c r="E55" s="48"/>
      <c r="F55" s="48"/>
      <c r="G55" s="48"/>
      <c r="H55" s="48"/>
      <c r="I55" s="48"/>
      <c r="J55" s="48"/>
      <c r="K55" s="2"/>
      <c r="L55" s="8"/>
    </row>
    <row r="56" spans="2:12" ht="12.75">
      <c r="B56" s="12"/>
      <c r="C56" s="2"/>
      <c r="D56" s="50" t="s">
        <v>71</v>
      </c>
      <c r="E56" s="48"/>
      <c r="F56" s="48"/>
      <c r="G56" s="48"/>
      <c r="H56" s="48"/>
      <c r="I56" s="48"/>
      <c r="J56" s="48"/>
      <c r="K56" s="2"/>
      <c r="L56" s="8"/>
    </row>
    <row r="57" spans="2:12" ht="12.75">
      <c r="B57" s="12"/>
      <c r="C57" s="2"/>
      <c r="D57" s="41" t="s">
        <v>72</v>
      </c>
      <c r="E57" s="48"/>
      <c r="F57" s="103">
        <v>12</v>
      </c>
      <c r="G57" s="48"/>
      <c r="H57" s="48"/>
      <c r="I57" s="48"/>
      <c r="J57" s="48"/>
      <c r="K57" s="2"/>
      <c r="L57" s="8"/>
    </row>
    <row r="58" spans="2:12" ht="12.75">
      <c r="B58" s="12"/>
      <c r="C58" s="2"/>
      <c r="D58" s="41" t="s">
        <v>70</v>
      </c>
      <c r="E58" s="48"/>
      <c r="F58" s="203">
        <f>IF(F54,F54,"")</f>
        <v>1.12</v>
      </c>
      <c r="G58" s="48"/>
      <c r="H58" s="48"/>
      <c r="I58" s="48"/>
      <c r="J58" s="48"/>
      <c r="K58" s="2"/>
      <c r="L58" s="8"/>
    </row>
    <row r="59" spans="2:12" ht="12.75">
      <c r="B59" s="12"/>
      <c r="C59" s="2"/>
      <c r="D59" s="41" t="s">
        <v>71</v>
      </c>
      <c r="E59" s="48"/>
      <c r="F59" s="176">
        <f>F57*F58</f>
        <v>13.440000000000001</v>
      </c>
      <c r="G59" s="48"/>
      <c r="H59" s="265" t="s">
        <v>247</v>
      </c>
      <c r="I59" s="48"/>
      <c r="J59" s="48"/>
      <c r="K59" s="2"/>
      <c r="L59" s="8"/>
    </row>
    <row r="60" spans="2:12" ht="12.75">
      <c r="B60" s="12"/>
      <c r="C60" s="2"/>
      <c r="D60" s="41"/>
      <c r="E60" s="48"/>
      <c r="F60" s="48"/>
      <c r="G60" s="48"/>
      <c r="H60" s="48"/>
      <c r="I60" s="48"/>
      <c r="J60" s="48"/>
      <c r="K60" s="2"/>
      <c r="L60" s="8"/>
    </row>
    <row r="61" spans="2:12" ht="12.75">
      <c r="B61" s="12"/>
      <c r="C61" s="2"/>
      <c r="D61" t="s">
        <v>58</v>
      </c>
      <c r="E61" s="48"/>
      <c r="F61" s="48"/>
      <c r="G61" s="48"/>
      <c r="H61" s="48"/>
      <c r="I61" s="48"/>
      <c r="J61" s="48"/>
      <c r="K61" s="2"/>
      <c r="L61" s="8"/>
    </row>
    <row r="62" spans="2:12" ht="12.75">
      <c r="B62" s="12"/>
      <c r="C62" s="2"/>
      <c r="D62" s="41"/>
      <c r="E62" s="48"/>
      <c r="F62" s="48"/>
      <c r="G62" s="48"/>
      <c r="H62" s="48"/>
      <c r="I62" s="48"/>
      <c r="J62" s="48"/>
      <c r="K62" s="2"/>
      <c r="L62" s="8"/>
    </row>
    <row r="63" spans="2:12" ht="12.75">
      <c r="B63" s="12"/>
      <c r="C63" s="2"/>
      <c r="D63" s="41" t="s">
        <v>73</v>
      </c>
      <c r="E63" s="48"/>
      <c r="F63" s="203">
        <f>IF(F59,F59,"")</f>
        <v>13.440000000000001</v>
      </c>
      <c r="G63" s="48"/>
      <c r="H63" s="48"/>
      <c r="I63" s="48"/>
      <c r="J63" s="48"/>
      <c r="K63" s="2"/>
      <c r="L63" s="8"/>
    </row>
    <row r="64" spans="2:12" ht="12.75">
      <c r="B64" s="12"/>
      <c r="C64" s="2"/>
      <c r="D64" s="41" t="s">
        <v>74</v>
      </c>
      <c r="E64" s="48"/>
      <c r="F64" s="203">
        <f>IF(F47,F47,"")</f>
        <v>8.5</v>
      </c>
      <c r="G64" s="48"/>
      <c r="H64" s="48"/>
      <c r="I64" s="48"/>
      <c r="J64" s="48"/>
      <c r="K64" s="2"/>
      <c r="L64" s="8"/>
    </row>
    <row r="65" spans="2:12" ht="12.75">
      <c r="B65" s="12"/>
      <c r="C65" s="2"/>
      <c r="D65" t="s">
        <v>75</v>
      </c>
      <c r="E65" s="48"/>
      <c r="F65" s="177">
        <f>F63/F64</f>
        <v>1.5811764705882354</v>
      </c>
      <c r="G65" s="48"/>
      <c r="H65" s="48"/>
      <c r="I65" s="48"/>
      <c r="J65" s="48"/>
      <c r="K65" s="2"/>
      <c r="L65" s="8"/>
    </row>
    <row r="66" spans="2:12" ht="13.5" thickBot="1">
      <c r="B66" s="12"/>
      <c r="C66" s="2"/>
      <c r="D66" s="2"/>
      <c r="E66" s="2"/>
      <c r="F66" s="2"/>
      <c r="G66" s="2"/>
      <c r="H66" s="2"/>
      <c r="I66" s="2"/>
      <c r="J66" s="2"/>
      <c r="K66" s="2"/>
      <c r="L66" s="8"/>
    </row>
    <row r="67" spans="3:11" ht="13.5" thickTop="1">
      <c r="C67" s="9"/>
      <c r="D67" s="9"/>
      <c r="E67" s="10"/>
      <c r="F67" s="10"/>
      <c r="G67" s="18"/>
      <c r="H67" s="18"/>
      <c r="I67" s="9"/>
      <c r="J67" s="9"/>
      <c r="K67" s="9"/>
    </row>
  </sheetData>
  <sheetProtection/>
  <printOptions horizontalCentered="1"/>
  <pageMargins left="0.5" right="0.5" top="0.75" bottom="0.5" header="0.5" footer="0.25"/>
  <pageSetup fitToHeight="1" fitToWidth="1" horizontalDpi="300" verticalDpi="300" orientation="portrait" r:id="rId3"/>
  <headerFooter alignWithMargins="0">
    <oddFooter>&amp;L&amp;8Problem: 2-15&amp;C&amp;8Copyright © 2012 McGraw-Hill Ryerson&amp;R&amp;8Printed: &amp;D</oddFooter>
  </headerFooter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>
    <tabColor indexed="29"/>
    <pageSetUpPr fitToPage="1"/>
  </sheetPr>
  <dimension ref="A1:L48"/>
  <sheetViews>
    <sheetView showGridLines="0" showRowColHeaders="0" zoomScalePageLayoutView="0" workbookViewId="0" topLeftCell="A1">
      <pane xSplit="1" ySplit="1" topLeftCell="B2" activePane="bottomRight" state="frozen"/>
      <selection pane="topLeft" activeCell="D98" sqref="D98:D114"/>
      <selection pane="topRight" activeCell="D98" sqref="D98:D114"/>
      <selection pane="bottomLeft" activeCell="D98" sqref="D98:D114"/>
      <selection pane="bottomRight" activeCell="D3" sqref="D3:D4"/>
    </sheetView>
  </sheetViews>
  <sheetFormatPr defaultColWidth="9.140625" defaultRowHeight="12.75"/>
  <cols>
    <col min="1" max="1" width="0.13671875" style="122" customWidth="1"/>
    <col min="2" max="2" width="1.7109375" style="122" customWidth="1"/>
    <col min="3" max="3" width="2.7109375" style="122" customWidth="1"/>
    <col min="4" max="5" width="16.7109375" style="122" customWidth="1"/>
    <col min="6" max="10" width="12.7109375" style="122" customWidth="1"/>
    <col min="11" max="11" width="2.7109375" style="122" customWidth="1"/>
    <col min="12" max="12" width="32.7109375" style="122" customWidth="1"/>
    <col min="13" max="16384" width="9.140625" style="122" customWidth="1"/>
  </cols>
  <sheetData>
    <row r="1" ht="0.75" customHeight="1">
      <c r="A1" s="121"/>
    </row>
    <row r="2" spans="3:11" ht="9.75" customHeight="1">
      <c r="C2" s="123"/>
      <c r="D2" s="123"/>
      <c r="E2" s="123"/>
      <c r="F2" s="123"/>
      <c r="G2" s="123"/>
      <c r="H2" s="123"/>
      <c r="I2" s="123"/>
      <c r="J2" s="123"/>
      <c r="K2" s="123"/>
    </row>
    <row r="3" spans="2:12" ht="30" customHeight="1">
      <c r="B3" s="124"/>
      <c r="C3" s="125"/>
      <c r="D3" s="13" t="s">
        <v>304</v>
      </c>
      <c r="E3" s="126"/>
      <c r="F3" s="126"/>
      <c r="G3" s="126"/>
      <c r="H3" s="126"/>
      <c r="I3" s="126"/>
      <c r="J3" s="126"/>
      <c r="K3" s="127"/>
      <c r="L3" s="128"/>
    </row>
    <row r="4" spans="2:12" ht="18.75">
      <c r="B4" s="124"/>
      <c r="C4" s="125"/>
      <c r="D4" s="14" t="s">
        <v>303</v>
      </c>
      <c r="E4" s="126"/>
      <c r="F4" s="126"/>
      <c r="G4" s="126"/>
      <c r="H4" s="126"/>
      <c r="I4" s="126"/>
      <c r="J4" s="126"/>
      <c r="K4" s="127"/>
      <c r="L4" s="128"/>
    </row>
    <row r="5" spans="2:12" ht="15.75" customHeight="1">
      <c r="B5" s="124"/>
      <c r="C5" s="125"/>
      <c r="D5" s="126"/>
      <c r="E5" s="126"/>
      <c r="F5" s="126"/>
      <c r="G5" s="126"/>
      <c r="H5" s="126"/>
      <c r="I5" s="126"/>
      <c r="J5" s="126"/>
      <c r="K5" s="127"/>
      <c r="L5" s="128"/>
    </row>
    <row r="6" spans="2:12" ht="15.75" customHeight="1">
      <c r="B6" s="124"/>
      <c r="C6" s="129"/>
      <c r="D6" s="130" t="s">
        <v>169</v>
      </c>
      <c r="E6" s="270" t="s">
        <v>259</v>
      </c>
      <c r="F6" s="131"/>
      <c r="G6" s="131"/>
      <c r="H6" s="131"/>
      <c r="I6" s="131"/>
      <c r="J6" s="132"/>
      <c r="K6" s="132"/>
      <c r="L6" s="128"/>
    </row>
    <row r="7" spans="2:12" ht="12.75">
      <c r="B7" s="124"/>
      <c r="C7" s="127"/>
      <c r="D7" s="266" t="s">
        <v>248</v>
      </c>
      <c r="E7" s="131"/>
      <c r="F7" s="131"/>
      <c r="G7" s="131"/>
      <c r="H7" s="131"/>
      <c r="I7" s="131"/>
      <c r="J7" s="132"/>
      <c r="K7" s="132"/>
      <c r="L7" s="128"/>
    </row>
    <row r="8" spans="2:12" ht="15.75" customHeight="1">
      <c r="B8" s="124"/>
      <c r="C8" s="127"/>
      <c r="D8" s="132"/>
      <c r="E8" s="132"/>
      <c r="F8" s="132"/>
      <c r="G8" s="132"/>
      <c r="H8" s="131"/>
      <c r="I8" s="132"/>
      <c r="J8" s="132"/>
      <c r="K8" s="132"/>
      <c r="L8" s="128"/>
    </row>
    <row r="9" spans="2:12" ht="12.75">
      <c r="B9" s="124"/>
      <c r="C9" s="127"/>
      <c r="D9" s="133" t="s">
        <v>2</v>
      </c>
      <c r="E9" s="277"/>
      <c r="F9" s="278"/>
      <c r="G9" s="134"/>
      <c r="H9" s="131"/>
      <c r="I9" s="132"/>
      <c r="J9" s="132"/>
      <c r="K9" s="132"/>
      <c r="L9" s="128"/>
    </row>
    <row r="10" spans="2:12" ht="12.75">
      <c r="B10" s="124"/>
      <c r="C10" s="127"/>
      <c r="D10" s="135" t="s">
        <v>3</v>
      </c>
      <c r="E10" s="277"/>
      <c r="F10" s="278"/>
      <c r="G10" s="134"/>
      <c r="H10" s="131"/>
      <c r="I10" s="132"/>
      <c r="J10" s="132"/>
      <c r="K10" s="132"/>
      <c r="L10" s="128"/>
    </row>
    <row r="11" spans="2:12" ht="12.75">
      <c r="B11" s="124"/>
      <c r="C11" s="127"/>
      <c r="D11" s="136" t="s">
        <v>4</v>
      </c>
      <c r="E11" s="279"/>
      <c r="F11" s="280"/>
      <c r="G11" s="134"/>
      <c r="H11" s="131"/>
      <c r="I11" s="132"/>
      <c r="J11" s="132"/>
      <c r="K11" s="132"/>
      <c r="L11" s="128"/>
    </row>
    <row r="12" spans="2:12" ht="12.75">
      <c r="B12" s="124"/>
      <c r="C12" s="127"/>
      <c r="D12" s="136" t="s">
        <v>5</v>
      </c>
      <c r="E12" s="281"/>
      <c r="F12" s="282"/>
      <c r="G12" s="134"/>
      <c r="H12" s="131"/>
      <c r="I12" s="132"/>
      <c r="J12" s="132"/>
      <c r="K12" s="132"/>
      <c r="L12" s="128"/>
    </row>
    <row r="13" spans="2:12" ht="12.75">
      <c r="B13" s="124"/>
      <c r="C13" s="127"/>
      <c r="D13" s="132"/>
      <c r="E13" s="132"/>
      <c r="F13" s="132"/>
      <c r="G13" s="132"/>
      <c r="H13" s="131"/>
      <c r="I13" s="132"/>
      <c r="J13" s="132"/>
      <c r="K13" s="132"/>
      <c r="L13" s="128"/>
    </row>
    <row r="14" spans="2:12" ht="12.75" customHeight="1">
      <c r="B14" s="124"/>
      <c r="C14" s="127"/>
      <c r="D14" s="131" t="s">
        <v>155</v>
      </c>
      <c r="E14" s="132"/>
      <c r="F14" s="132"/>
      <c r="G14" s="132"/>
      <c r="H14" s="132"/>
      <c r="I14" s="132"/>
      <c r="J14" s="132"/>
      <c r="K14" s="131"/>
      <c r="L14" s="128"/>
    </row>
    <row r="15" spans="2:12" ht="12.75" customHeight="1">
      <c r="B15" s="124"/>
      <c r="C15" s="127"/>
      <c r="D15" s="132" t="s">
        <v>172</v>
      </c>
      <c r="E15" s="132"/>
      <c r="F15" s="132"/>
      <c r="G15" s="132"/>
      <c r="H15" s="132"/>
      <c r="I15" s="132"/>
      <c r="J15" s="132"/>
      <c r="K15" s="131"/>
      <c r="L15" s="128"/>
    </row>
    <row r="16" spans="2:12" ht="12.75" customHeight="1">
      <c r="B16" s="124"/>
      <c r="C16" s="127"/>
      <c r="D16" s="136" t="s">
        <v>156</v>
      </c>
      <c r="E16" s="132"/>
      <c r="F16" s="132"/>
      <c r="G16" s="132"/>
      <c r="H16" s="132"/>
      <c r="I16" s="132"/>
      <c r="J16" s="132"/>
      <c r="K16" s="131"/>
      <c r="L16" s="128"/>
    </row>
    <row r="17" spans="2:12" ht="6" customHeight="1">
      <c r="B17" s="124"/>
      <c r="C17" s="127"/>
      <c r="D17" s="136"/>
      <c r="E17" s="132"/>
      <c r="F17" s="132"/>
      <c r="G17" s="132"/>
      <c r="H17" s="132"/>
      <c r="I17" s="132"/>
      <c r="J17" s="132"/>
      <c r="K17" s="131"/>
      <c r="L17" s="128"/>
    </row>
    <row r="18" spans="2:12" ht="12.75" customHeight="1">
      <c r="B18" s="124"/>
      <c r="C18" s="127"/>
      <c r="D18" s="132" t="s">
        <v>198</v>
      </c>
      <c r="E18" s="132"/>
      <c r="F18" s="137"/>
      <c r="G18" s="137"/>
      <c r="H18" s="132"/>
      <c r="I18" s="132"/>
      <c r="J18" s="132"/>
      <c r="K18" s="131"/>
      <c r="L18" s="128"/>
    </row>
    <row r="19" spans="2:12" ht="12.75" customHeight="1">
      <c r="B19" s="124"/>
      <c r="C19" s="127"/>
      <c r="D19" s="132" t="s">
        <v>157</v>
      </c>
      <c r="E19" s="138"/>
      <c r="F19" s="138"/>
      <c r="G19" s="138"/>
      <c r="H19" s="139"/>
      <c r="I19" s="139"/>
      <c r="J19" s="131"/>
      <c r="K19" s="131"/>
      <c r="L19" s="128"/>
    </row>
    <row r="20" spans="2:12" ht="12.75" customHeight="1">
      <c r="B20" s="124"/>
      <c r="C20" s="127"/>
      <c r="D20" s="140"/>
      <c r="E20" s="140"/>
      <c r="F20" s="140"/>
      <c r="G20" s="140"/>
      <c r="H20" s="140"/>
      <c r="I20" s="140"/>
      <c r="J20" s="127"/>
      <c r="K20" s="127"/>
      <c r="L20" s="128"/>
    </row>
    <row r="21" spans="2:12" ht="6" customHeight="1">
      <c r="B21" s="124"/>
      <c r="C21" s="127"/>
      <c r="D21" s="140"/>
      <c r="E21" s="140"/>
      <c r="F21" s="140"/>
      <c r="G21" s="140"/>
      <c r="H21" s="140"/>
      <c r="I21" s="140"/>
      <c r="J21" s="127"/>
      <c r="K21" s="127"/>
      <c r="L21" s="128"/>
    </row>
    <row r="22" spans="2:12" ht="12.75" customHeight="1">
      <c r="B22" s="124"/>
      <c r="C22" s="127"/>
      <c r="D22" s="140"/>
      <c r="E22" s="140"/>
      <c r="F22" s="140"/>
      <c r="G22" s="140"/>
      <c r="H22" s="140"/>
      <c r="I22" s="140"/>
      <c r="J22" s="127"/>
      <c r="K22" s="127"/>
      <c r="L22" s="128"/>
    </row>
    <row r="23" spans="2:12" ht="13.5" thickBot="1">
      <c r="B23" s="124"/>
      <c r="C23" s="127"/>
      <c r="D23" s="127"/>
      <c r="E23" s="141"/>
      <c r="F23" s="141"/>
      <c r="G23" s="17"/>
      <c r="H23" s="17"/>
      <c r="I23" s="127"/>
      <c r="J23" s="127"/>
      <c r="K23" s="127"/>
      <c r="L23" s="128"/>
    </row>
    <row r="24" spans="3:11" ht="13.5" thickTop="1">
      <c r="C24" s="142"/>
      <c r="D24" s="142"/>
      <c r="E24" s="143"/>
      <c r="F24" s="143"/>
      <c r="G24" s="18"/>
      <c r="H24" s="18"/>
      <c r="I24" s="142"/>
      <c r="J24" s="142"/>
      <c r="K24" s="142"/>
    </row>
    <row r="25" spans="2:12" ht="22.5">
      <c r="B25" s="124"/>
      <c r="C25" s="127"/>
      <c r="D25" s="144" t="s">
        <v>6</v>
      </c>
      <c r="E25" s="126"/>
      <c r="F25" s="126"/>
      <c r="G25" s="126"/>
      <c r="H25" s="126"/>
      <c r="I25" s="126"/>
      <c r="J25" s="126"/>
      <c r="K25" s="127"/>
      <c r="L25" s="128"/>
    </row>
    <row r="26" spans="2:12" ht="9.75" customHeight="1">
      <c r="B26" s="124"/>
      <c r="C26" s="127"/>
      <c r="D26" s="145" t="str">
        <f>T(D6)</f>
        <v>Problem 2-23</v>
      </c>
      <c r="E26" s="144"/>
      <c r="F26" s="144"/>
      <c r="G26" s="144"/>
      <c r="H26" s="144"/>
      <c r="I26" s="144"/>
      <c r="J26" s="144"/>
      <c r="K26" s="127"/>
      <c r="L26" s="128"/>
    </row>
    <row r="27" spans="2:12" ht="9.75" customHeight="1">
      <c r="B27" s="124"/>
      <c r="C27" s="127"/>
      <c r="D27" s="145" t="s">
        <v>7</v>
      </c>
      <c r="E27" s="144"/>
      <c r="F27" s="144"/>
      <c r="G27" s="144"/>
      <c r="H27" s="144"/>
      <c r="I27" s="144"/>
      <c r="J27" s="144"/>
      <c r="K27" s="127"/>
      <c r="L27" s="128"/>
    </row>
    <row r="28" spans="2:12" ht="6" customHeight="1">
      <c r="B28" s="124"/>
      <c r="C28" s="127"/>
      <c r="D28" s="145"/>
      <c r="E28" s="144"/>
      <c r="F28" s="144"/>
      <c r="G28" s="144"/>
      <c r="H28" s="144"/>
      <c r="I28" s="144"/>
      <c r="J28" s="144"/>
      <c r="K28" s="127"/>
      <c r="L28" s="128"/>
    </row>
    <row r="29" spans="2:12" ht="12.75" customHeight="1">
      <c r="B29" s="124"/>
      <c r="C29" s="127"/>
      <c r="D29" s="146"/>
      <c r="E29" s="144"/>
      <c r="F29" s="144"/>
      <c r="G29" s="144"/>
      <c r="H29" s="144"/>
      <c r="I29" s="144"/>
      <c r="J29" s="144"/>
      <c r="K29" s="127"/>
      <c r="L29" s="128"/>
    </row>
    <row r="30" spans="2:12" ht="6" customHeight="1">
      <c r="B30" s="124"/>
      <c r="C30" s="127"/>
      <c r="D30" s="146"/>
      <c r="E30" s="144"/>
      <c r="F30" s="144"/>
      <c r="G30" s="144"/>
      <c r="H30" s="144"/>
      <c r="I30" s="144"/>
      <c r="J30" s="144"/>
      <c r="K30" s="127"/>
      <c r="L30" s="128"/>
    </row>
    <row r="31" spans="2:12" ht="12.75" customHeight="1">
      <c r="B31" s="124"/>
      <c r="C31" s="127"/>
      <c r="D31" s="136" t="s">
        <v>158</v>
      </c>
      <c r="E31" s="147"/>
      <c r="F31" s="147"/>
      <c r="G31" s="147"/>
      <c r="H31" s="147"/>
      <c r="I31" s="147"/>
      <c r="J31" s="147"/>
      <c r="K31" s="147"/>
      <c r="L31" s="128"/>
    </row>
    <row r="32" spans="2:12" ht="12.75" customHeight="1">
      <c r="B32" s="124"/>
      <c r="C32" s="127"/>
      <c r="D32" s="132"/>
      <c r="E32" s="132"/>
      <c r="F32" s="132"/>
      <c r="G32" s="132"/>
      <c r="H32" s="132"/>
      <c r="I32" s="132"/>
      <c r="J32" s="132"/>
      <c r="K32" s="132"/>
      <c r="L32" s="128"/>
    </row>
    <row r="33" spans="2:12" ht="12.75" customHeight="1">
      <c r="B33" s="124"/>
      <c r="C33" s="127"/>
      <c r="D33" s="148"/>
      <c r="E33" s="148"/>
      <c r="F33" s="148"/>
      <c r="G33" s="148"/>
      <c r="H33" s="148"/>
      <c r="I33" s="132"/>
      <c r="J33" s="132"/>
      <c r="K33" s="132"/>
      <c r="L33" s="128"/>
    </row>
    <row r="34" spans="2:12" ht="12.75" customHeight="1">
      <c r="B34" s="124"/>
      <c r="C34" s="127"/>
      <c r="D34" s="148" t="s">
        <v>159</v>
      </c>
      <c r="E34" s="148"/>
      <c r="F34" s="149" t="s">
        <v>160</v>
      </c>
      <c r="G34" s="150"/>
      <c r="H34" s="149" t="s">
        <v>161</v>
      </c>
      <c r="I34" s="132"/>
      <c r="J34" s="132"/>
      <c r="K34" s="132"/>
      <c r="L34" s="128"/>
    </row>
    <row r="35" spans="2:12" ht="12.75" customHeight="1">
      <c r="B35" s="124"/>
      <c r="C35" s="127"/>
      <c r="D35" s="151" t="s">
        <v>20</v>
      </c>
      <c r="E35" s="132"/>
      <c r="F35" s="178">
        <v>700000</v>
      </c>
      <c r="G35" s="152"/>
      <c r="H35" s="178">
        <v>700000</v>
      </c>
      <c r="I35" s="132"/>
      <c r="J35" s="132"/>
      <c r="K35" s="131"/>
      <c r="L35" s="128"/>
    </row>
    <row r="36" spans="2:12" ht="12.75" customHeight="1">
      <c r="B36" s="124"/>
      <c r="C36" s="127"/>
      <c r="D36" s="132" t="s">
        <v>162</v>
      </c>
      <c r="E36" s="132"/>
      <c r="F36" s="179">
        <v>160000</v>
      </c>
      <c r="G36" s="153"/>
      <c r="H36" s="179">
        <v>160000</v>
      </c>
      <c r="I36" s="132"/>
      <c r="J36" s="132"/>
      <c r="K36" s="131"/>
      <c r="L36" s="128"/>
    </row>
    <row r="37" spans="2:12" ht="12.75" customHeight="1">
      <c r="B37" s="124"/>
      <c r="C37" s="127"/>
      <c r="D37" s="132" t="s">
        <v>15</v>
      </c>
      <c r="E37" s="132"/>
      <c r="F37" s="180">
        <v>240000</v>
      </c>
      <c r="G37" s="153"/>
      <c r="H37" s="180">
        <v>400000</v>
      </c>
      <c r="I37" s="132"/>
      <c r="J37" s="132"/>
      <c r="K37" s="131"/>
      <c r="L37" s="128"/>
    </row>
    <row r="38" spans="2:12" ht="12.75" customHeight="1">
      <c r="B38" s="124"/>
      <c r="C38" s="127"/>
      <c r="D38" s="132" t="s">
        <v>163</v>
      </c>
      <c r="E38" s="132"/>
      <c r="F38" s="178">
        <f>F35-F36-F37</f>
        <v>300000</v>
      </c>
      <c r="G38" s="152"/>
      <c r="H38" s="178">
        <f>H35-H36-H37</f>
        <v>140000</v>
      </c>
      <c r="I38" s="132"/>
      <c r="J38" s="132"/>
      <c r="K38" s="131"/>
      <c r="L38" s="128"/>
    </row>
    <row r="39" spans="2:12" ht="12.75" customHeight="1">
      <c r="B39" s="124"/>
      <c r="C39" s="127"/>
      <c r="D39" s="132" t="s">
        <v>164</v>
      </c>
      <c r="E39" s="132"/>
      <c r="F39" s="180">
        <f>F38*0.4</f>
        <v>120000</v>
      </c>
      <c r="G39" s="153"/>
      <c r="H39" s="180">
        <f>H38*0.4</f>
        <v>56000</v>
      </c>
      <c r="I39" s="132"/>
      <c r="J39" s="154"/>
      <c r="K39" s="131"/>
      <c r="L39" s="128"/>
    </row>
    <row r="40" spans="2:12" ht="12.75" customHeight="1" thickBot="1">
      <c r="B40" s="124"/>
      <c r="C40" s="127"/>
      <c r="D40" s="132" t="s">
        <v>165</v>
      </c>
      <c r="E40" s="132"/>
      <c r="F40" s="204">
        <f>F38-F39</f>
        <v>180000</v>
      </c>
      <c r="G40" s="152"/>
      <c r="H40" s="204">
        <f>H38-H39</f>
        <v>84000</v>
      </c>
      <c r="I40" s="132"/>
      <c r="J40" s="132"/>
      <c r="K40" s="131"/>
      <c r="L40" s="128"/>
    </row>
    <row r="41" spans="2:12" ht="12.75" customHeight="1" thickTop="1">
      <c r="B41" s="124"/>
      <c r="C41" s="127"/>
      <c r="D41" s="132" t="s">
        <v>166</v>
      </c>
      <c r="E41" s="132"/>
      <c r="F41" s="180">
        <f>F37</f>
        <v>240000</v>
      </c>
      <c r="G41" s="153"/>
      <c r="H41" s="180">
        <f>H37</f>
        <v>400000</v>
      </c>
      <c r="I41" s="132"/>
      <c r="J41" s="132"/>
      <c r="K41" s="131"/>
      <c r="L41" s="128"/>
    </row>
    <row r="42" spans="2:12" ht="12.75" customHeight="1">
      <c r="B42" s="124"/>
      <c r="C42" s="127"/>
      <c r="D42" s="132" t="s">
        <v>167</v>
      </c>
      <c r="E42" s="132"/>
      <c r="F42" s="178">
        <f>F40+F41</f>
        <v>420000</v>
      </c>
      <c r="G42" s="152"/>
      <c r="H42" s="178">
        <f>H40+H41</f>
        <v>484000</v>
      </c>
      <c r="I42" s="132"/>
      <c r="J42" s="132"/>
      <c r="K42" s="131"/>
      <c r="L42" s="128"/>
    </row>
    <row r="43" spans="2:12" ht="12.75" customHeight="1">
      <c r="B43" s="124"/>
      <c r="C43" s="127"/>
      <c r="D43" s="132"/>
      <c r="E43" s="132"/>
      <c r="F43" s="152"/>
      <c r="G43" s="152"/>
      <c r="H43" s="152"/>
      <c r="I43" s="132"/>
      <c r="J43" s="132"/>
      <c r="K43" s="131"/>
      <c r="L43" s="128"/>
    </row>
    <row r="44" spans="2:12" ht="12.75">
      <c r="B44" s="124"/>
      <c r="C44" s="127"/>
      <c r="D44" s="132" t="s">
        <v>168</v>
      </c>
      <c r="E44" s="132"/>
      <c r="F44" s="152"/>
      <c r="G44" s="152"/>
      <c r="H44" s="152"/>
      <c r="I44" s="132"/>
      <c r="J44" s="132"/>
      <c r="K44" s="131"/>
      <c r="L44" s="128"/>
    </row>
    <row r="45" spans="2:12" ht="12.75">
      <c r="B45" s="124"/>
      <c r="C45" s="127"/>
      <c r="D45" s="181" t="s">
        <v>249</v>
      </c>
      <c r="E45" s="179"/>
      <c r="F45" s="179"/>
      <c r="G45" s="179"/>
      <c r="H45" s="179"/>
      <c r="I45" s="179"/>
      <c r="J45" s="179"/>
      <c r="K45" s="179"/>
      <c r="L45" s="128"/>
    </row>
    <row r="46" spans="2:12" ht="12.75">
      <c r="B46" s="124"/>
      <c r="C46" s="127"/>
      <c r="D46" s="181" t="s">
        <v>173</v>
      </c>
      <c r="E46" s="179"/>
      <c r="F46" s="179"/>
      <c r="G46" s="179"/>
      <c r="H46" s="179"/>
      <c r="I46" s="179"/>
      <c r="J46" s="179"/>
      <c r="K46" s="179"/>
      <c r="L46" s="128"/>
    </row>
    <row r="47" spans="2:12" ht="13.5" thickBot="1">
      <c r="B47" s="124"/>
      <c r="C47" s="127"/>
      <c r="D47" s="127"/>
      <c r="E47" s="127"/>
      <c r="F47" s="127"/>
      <c r="G47" s="127"/>
      <c r="H47" s="127"/>
      <c r="I47" s="127"/>
      <c r="J47" s="127"/>
      <c r="K47" s="127"/>
      <c r="L47" s="128"/>
    </row>
    <row r="48" spans="3:11" ht="13.5" thickTop="1">
      <c r="C48" s="142"/>
      <c r="D48" s="142"/>
      <c r="E48" s="155"/>
      <c r="F48" s="155"/>
      <c r="G48" s="18"/>
      <c r="H48" s="18"/>
      <c r="I48" s="142"/>
      <c r="J48" s="142"/>
      <c r="K48" s="142"/>
    </row>
  </sheetData>
  <sheetProtection/>
  <mergeCells count="4">
    <mergeCell ref="E9:F9"/>
    <mergeCell ref="E10:F10"/>
    <mergeCell ref="E11:F11"/>
    <mergeCell ref="E12:F12"/>
  </mergeCells>
  <printOptions horizontalCentered="1"/>
  <pageMargins left="0.5" right="0.5" top="0.75" bottom="0.5" header="0.5" footer="0.25"/>
  <pageSetup fitToHeight="1" fitToWidth="1" horizontalDpi="300" verticalDpi="300" orientation="portrait" r:id="rId3"/>
  <headerFooter alignWithMargins="0">
    <oddFooter>&amp;L&amp;8Problem: 2-20&amp;C&amp;8Copyright © 2012 McGraw-Hill Ryerson&amp;R&amp;8Printed: &amp;D</oddFooter>
  </headerFooter>
  <drawing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>
    <tabColor indexed="29"/>
    <pageSetUpPr fitToPage="1"/>
  </sheetPr>
  <dimension ref="A1:M86"/>
  <sheetViews>
    <sheetView showGridLines="0" showRowColHeaders="0" tabSelected="1" zoomScalePageLayoutView="0" workbookViewId="0" topLeftCell="A1">
      <pane xSplit="1" ySplit="1" topLeftCell="B2" activePane="bottomRight" state="frozen"/>
      <selection pane="topLeft" activeCell="D98" sqref="D98:D114"/>
      <selection pane="topRight" activeCell="D98" sqref="D98:D114"/>
      <selection pane="bottomLeft" activeCell="D98" sqref="D98:D114"/>
      <selection pane="bottomRight" activeCell="D3" sqref="D3:D4"/>
    </sheetView>
  </sheetViews>
  <sheetFormatPr defaultColWidth="9.140625" defaultRowHeight="12.75"/>
  <cols>
    <col min="1" max="1" width="0.13671875" style="1" customWidth="1"/>
    <col min="2" max="2" width="1.7109375" style="1" customWidth="1"/>
    <col min="3" max="3" width="2.7109375" style="1" customWidth="1"/>
    <col min="4" max="4" width="16.7109375" style="1" customWidth="1"/>
    <col min="5" max="11" width="12.7109375" style="1" customWidth="1"/>
    <col min="12" max="12" width="2.7109375" style="1" customWidth="1"/>
    <col min="13" max="13" width="32.7109375" style="1" customWidth="1"/>
    <col min="14" max="16384" width="9.140625" style="1" customWidth="1"/>
  </cols>
  <sheetData>
    <row r="1" ht="0.75" customHeight="1">
      <c r="A1" s="42"/>
    </row>
    <row r="2" spans="3:12" ht="9.75" customHeight="1"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2:13" ht="30" customHeight="1">
      <c r="B3" s="12"/>
      <c r="C3" s="14"/>
      <c r="D3" s="13" t="s">
        <v>304</v>
      </c>
      <c r="E3" s="3"/>
      <c r="F3" s="3"/>
      <c r="G3" s="3"/>
      <c r="H3" s="3"/>
      <c r="I3" s="3"/>
      <c r="J3" s="3"/>
      <c r="K3" s="3"/>
      <c r="L3" s="2"/>
      <c r="M3" s="8"/>
    </row>
    <row r="4" spans="2:13" ht="18.75">
      <c r="B4" s="12"/>
      <c r="C4" s="14"/>
      <c r="D4" s="14" t="s">
        <v>303</v>
      </c>
      <c r="E4" s="3"/>
      <c r="F4" s="3"/>
      <c r="G4" s="3"/>
      <c r="H4" s="3"/>
      <c r="I4" s="3"/>
      <c r="J4" s="3"/>
      <c r="K4" s="3"/>
      <c r="L4" s="2"/>
      <c r="M4" s="8"/>
    </row>
    <row r="5" spans="2:13" ht="15.75" customHeight="1">
      <c r="B5" s="12"/>
      <c r="C5" s="14"/>
      <c r="D5" s="3"/>
      <c r="E5" s="3"/>
      <c r="F5" s="3"/>
      <c r="G5" s="3"/>
      <c r="H5" s="3"/>
      <c r="I5" s="3"/>
      <c r="J5" s="3"/>
      <c r="K5" s="3"/>
      <c r="L5" s="2"/>
      <c r="M5" s="8"/>
    </row>
    <row r="6" spans="2:13" ht="15.75" customHeight="1">
      <c r="B6" s="12"/>
      <c r="C6" s="15"/>
      <c r="D6" s="16" t="s">
        <v>301</v>
      </c>
      <c r="E6" s="19" t="s">
        <v>259</v>
      </c>
      <c r="F6" s="19"/>
      <c r="G6" s="262"/>
      <c r="H6" s="262"/>
      <c r="I6" s="2"/>
      <c r="J6"/>
      <c r="K6"/>
      <c r="L6" s="2"/>
      <c r="M6" s="8"/>
    </row>
    <row r="7" spans="2:13" ht="12.75">
      <c r="B7" s="12"/>
      <c r="C7" s="2"/>
      <c r="D7" s="25" t="s">
        <v>174</v>
      </c>
      <c r="E7" s="19"/>
      <c r="F7" s="19"/>
      <c r="G7" s="2"/>
      <c r="H7" s="2"/>
      <c r="I7" s="2"/>
      <c r="J7"/>
      <c r="K7"/>
      <c r="L7" s="2"/>
      <c r="M7" s="8"/>
    </row>
    <row r="8" spans="2:13" ht="15.75" customHeight="1">
      <c r="B8" s="12"/>
      <c r="C8" s="2"/>
      <c r="D8" s="20"/>
      <c r="E8" s="20"/>
      <c r="F8" s="20"/>
      <c r="G8" s="2"/>
      <c r="H8" s="2"/>
      <c r="I8"/>
      <c r="J8"/>
      <c r="K8"/>
      <c r="L8" s="2"/>
      <c r="M8" s="8"/>
    </row>
    <row r="9" spans="2:13" ht="12.75">
      <c r="B9" s="12"/>
      <c r="C9" s="2"/>
      <c r="D9" s="22" t="s">
        <v>2</v>
      </c>
      <c r="E9" s="161"/>
      <c r="F9" s="162"/>
      <c r="G9" s="2"/>
      <c r="H9" s="2"/>
      <c r="I9"/>
      <c r="J9"/>
      <c r="K9"/>
      <c r="L9" s="2"/>
      <c r="M9" s="8"/>
    </row>
    <row r="10" spans="2:13" ht="12.75">
      <c r="B10" s="12"/>
      <c r="C10" s="2"/>
      <c r="D10" s="23" t="s">
        <v>3</v>
      </c>
      <c r="E10" s="163"/>
      <c r="F10" s="164"/>
      <c r="G10" s="2"/>
      <c r="H10" s="2"/>
      <c r="I10"/>
      <c r="J10"/>
      <c r="K10"/>
      <c r="L10" s="2"/>
      <c r="M10" s="8"/>
    </row>
    <row r="11" spans="2:13" ht="12.75">
      <c r="B11" s="12"/>
      <c r="C11" s="2"/>
      <c r="D11" s="24" t="s">
        <v>4</v>
      </c>
      <c r="E11" s="163"/>
      <c r="F11" s="164"/>
      <c r="G11" s="2"/>
      <c r="H11" s="2"/>
      <c r="I11"/>
      <c r="J11"/>
      <c r="K11"/>
      <c r="L11" s="2"/>
      <c r="M11" s="8"/>
    </row>
    <row r="12" spans="2:13" ht="12.75">
      <c r="B12" s="12"/>
      <c r="C12" s="2"/>
      <c r="D12" s="24" t="s">
        <v>5</v>
      </c>
      <c r="E12" s="163"/>
      <c r="F12" s="164"/>
      <c r="G12" s="2"/>
      <c r="H12" s="2"/>
      <c r="I12"/>
      <c r="J12"/>
      <c r="K12"/>
      <c r="L12" s="2"/>
      <c r="M12" s="8"/>
    </row>
    <row r="13" spans="2:13" ht="12.75">
      <c r="B13" s="12"/>
      <c r="C13" s="2"/>
      <c r="D13" s="20"/>
      <c r="E13" s="20"/>
      <c r="F13" s="20"/>
      <c r="G13" s="2"/>
      <c r="H13" s="2"/>
      <c r="I13"/>
      <c r="J13"/>
      <c r="K13"/>
      <c r="L13" s="2"/>
      <c r="M13" s="8"/>
    </row>
    <row r="14" spans="2:13" ht="12.75" customHeight="1">
      <c r="B14" s="12"/>
      <c r="C14" s="2"/>
      <c r="D14" s="41" t="s">
        <v>175</v>
      </c>
      <c r="E14"/>
      <c r="F14"/>
      <c r="G14"/>
      <c r="H14"/>
      <c r="I14"/>
      <c r="J14"/>
      <c r="K14" s="2"/>
      <c r="L14" s="2"/>
      <c r="M14" s="8"/>
    </row>
    <row r="15" spans="2:13" ht="12.75" customHeight="1">
      <c r="B15" s="12"/>
      <c r="C15" s="2"/>
      <c r="D15"/>
      <c r="E15"/>
      <c r="F15"/>
      <c r="G15"/>
      <c r="H15"/>
      <c r="I15"/>
      <c r="J15"/>
      <c r="K15" s="2"/>
      <c r="L15" s="2"/>
      <c r="M15" s="8"/>
    </row>
    <row r="16" spans="2:13" ht="12.75" customHeight="1">
      <c r="B16" s="12"/>
      <c r="C16" s="2"/>
      <c r="D16" s="205"/>
      <c r="E16" s="55"/>
      <c r="F16" s="56" t="s">
        <v>250</v>
      </c>
      <c r="G16"/>
      <c r="H16" s="205"/>
      <c r="I16" s="55"/>
      <c r="J16" s="55"/>
      <c r="K16" s="2"/>
      <c r="L16" s="2"/>
      <c r="M16" s="8"/>
    </row>
    <row r="17" spans="2:13" ht="12.75" customHeight="1">
      <c r="B17" s="12"/>
      <c r="C17" s="2"/>
      <c r="D17"/>
      <c r="E17"/>
      <c r="F17" s="206" t="s">
        <v>176</v>
      </c>
      <c r="G17" s="79"/>
      <c r="H17" s="79"/>
      <c r="I17" s="79"/>
      <c r="J17" s="206"/>
      <c r="K17" s="2"/>
      <c r="L17" s="2"/>
      <c r="M17" s="8"/>
    </row>
    <row r="18" spans="2:13" ht="12.75" customHeight="1">
      <c r="B18" s="12"/>
      <c r="C18" s="2"/>
      <c r="D18"/>
      <c r="E18"/>
      <c r="F18" s="207"/>
      <c r="G18" s="272" t="s">
        <v>298</v>
      </c>
      <c r="H18" s="79"/>
      <c r="I18" s="271" t="s">
        <v>297</v>
      </c>
      <c r="J18" s="207"/>
      <c r="K18" s="2"/>
      <c r="L18" s="2"/>
      <c r="M18" s="8"/>
    </row>
    <row r="19" spans="2:13" ht="19.5" customHeight="1">
      <c r="B19" s="12"/>
      <c r="C19" s="2"/>
      <c r="D19"/>
      <c r="E19"/>
      <c r="F19" s="207" t="s">
        <v>177</v>
      </c>
      <c r="G19" s="208"/>
      <c r="H19" s="79"/>
      <c r="I19" s="209"/>
      <c r="J19" s="207"/>
      <c r="K19" s="2"/>
      <c r="L19" s="2"/>
      <c r="M19" s="8"/>
    </row>
    <row r="20" spans="2:13" ht="12.75" customHeight="1">
      <c r="B20" s="12"/>
      <c r="C20" s="2"/>
      <c r="D20" s="41" t="s">
        <v>29</v>
      </c>
      <c r="E20"/>
      <c r="F20" s="99"/>
      <c r="G20" s="210">
        <v>57345</v>
      </c>
      <c r="H20"/>
      <c r="I20" s="100">
        <v>21845</v>
      </c>
      <c r="J20" s="99"/>
      <c r="K20" s="2"/>
      <c r="L20" s="2"/>
      <c r="M20" s="8"/>
    </row>
    <row r="21" spans="2:13" ht="12.75" customHeight="1">
      <c r="B21" s="12"/>
      <c r="C21" s="2"/>
      <c r="D21" s="41" t="s">
        <v>178</v>
      </c>
      <c r="E21"/>
      <c r="F21" s="99"/>
      <c r="G21" s="99">
        <v>43690</v>
      </c>
      <c r="H21"/>
      <c r="I21" s="99">
        <v>49150</v>
      </c>
      <c r="J21" s="99"/>
      <c r="K21" s="2"/>
      <c r="L21" s="2"/>
      <c r="M21" s="8"/>
    </row>
    <row r="22" spans="2:13" ht="12.75" customHeight="1">
      <c r="B22" s="12"/>
      <c r="C22" s="2"/>
      <c r="D22" s="41" t="s">
        <v>36</v>
      </c>
      <c r="E22"/>
      <c r="F22" s="99"/>
      <c r="G22" s="99">
        <v>114685</v>
      </c>
      <c r="H22" s="205"/>
      <c r="I22" s="98">
        <v>98300</v>
      </c>
      <c r="J22" s="99"/>
      <c r="K22" s="2"/>
      <c r="L22" s="2"/>
      <c r="M22" s="8"/>
    </row>
    <row r="23" spans="2:13" ht="12.75" customHeight="1">
      <c r="B23" s="12"/>
      <c r="C23" s="2"/>
      <c r="D23" s="41" t="s">
        <v>179</v>
      </c>
      <c r="E23"/>
      <c r="F23" s="104">
        <v>101035</v>
      </c>
      <c r="G23"/>
      <c r="H23" s="99">
        <v>81920</v>
      </c>
      <c r="I23"/>
      <c r="J23" s="99"/>
      <c r="K23" s="2"/>
      <c r="L23" s="2"/>
      <c r="M23" s="8"/>
    </row>
    <row r="24" spans="2:13" ht="12.75" customHeight="1">
      <c r="B24" s="12"/>
      <c r="C24" s="2"/>
      <c r="D24" s="41" t="s">
        <v>180</v>
      </c>
      <c r="E24" s="2"/>
      <c r="F24" s="227">
        <v>24575</v>
      </c>
      <c r="G24" s="156"/>
      <c r="H24" s="227">
        <v>16385</v>
      </c>
      <c r="I24" s="156"/>
      <c r="J24" s="99"/>
      <c r="K24" s="2"/>
      <c r="L24" s="2"/>
      <c r="M24" s="8"/>
    </row>
    <row r="25" spans="2:13" ht="12.75" customHeight="1">
      <c r="B25" s="12"/>
      <c r="C25" s="2"/>
      <c r="D25" s="41" t="s">
        <v>181</v>
      </c>
      <c r="E25"/>
      <c r="F25" s="41"/>
      <c r="G25" s="224">
        <f>F23-F24</f>
        <v>76460</v>
      </c>
      <c r="H25" s="41"/>
      <c r="I25" s="224">
        <f>H23-H24</f>
        <v>65535</v>
      </c>
      <c r="J25" s="99"/>
      <c r="K25" s="2"/>
      <c r="L25" s="2"/>
      <c r="M25" s="8"/>
    </row>
    <row r="26" spans="2:13" ht="12.75" customHeight="1" thickBot="1">
      <c r="B26" s="12"/>
      <c r="C26" s="2"/>
      <c r="D26" s="41" t="s">
        <v>49</v>
      </c>
      <c r="E26"/>
      <c r="F26" s="41"/>
      <c r="G26" s="226">
        <v>292180</v>
      </c>
      <c r="H26" s="41"/>
      <c r="I26" s="226">
        <v>234830</v>
      </c>
      <c r="J26" s="99"/>
      <c r="K26" s="2"/>
      <c r="L26" s="2"/>
      <c r="M26" s="8"/>
    </row>
    <row r="27" spans="2:13" ht="19.5" customHeight="1" thickTop="1">
      <c r="B27" s="12"/>
      <c r="C27" s="2"/>
      <c r="D27"/>
      <c r="E27"/>
      <c r="F27" s="79" t="s">
        <v>182</v>
      </c>
      <c r="G27" s="41"/>
      <c r="H27" s="41"/>
      <c r="I27" s="41"/>
      <c r="J27" s="99"/>
      <c r="K27" s="2"/>
      <c r="L27" s="2"/>
      <c r="M27" s="8"/>
    </row>
    <row r="28" spans="2:13" ht="12.75" customHeight="1">
      <c r="B28" s="12"/>
      <c r="C28" s="2"/>
      <c r="D28" s="41" t="s">
        <v>33</v>
      </c>
      <c r="E28"/>
      <c r="F28" s="41"/>
      <c r="G28" s="225">
        <v>46420</v>
      </c>
      <c r="H28" s="41"/>
      <c r="I28" s="225">
        <v>27305</v>
      </c>
      <c r="J28" s="99"/>
      <c r="K28" s="2"/>
      <c r="L28" s="2"/>
      <c r="M28" s="8"/>
    </row>
    <row r="29" spans="2:13" ht="12.75" customHeight="1">
      <c r="B29" s="12"/>
      <c r="C29" s="2"/>
      <c r="D29" s="41" t="s">
        <v>183</v>
      </c>
      <c r="E29"/>
      <c r="F29" s="41"/>
      <c r="G29" s="224">
        <v>5465</v>
      </c>
      <c r="H29" s="41"/>
      <c r="I29" s="224">
        <v>10920</v>
      </c>
      <c r="J29" s="99"/>
      <c r="K29" s="2"/>
      <c r="L29" s="2"/>
      <c r="M29" s="8"/>
    </row>
    <row r="30" spans="2:13" ht="12.75" customHeight="1">
      <c r="B30" s="12"/>
      <c r="C30" s="2"/>
      <c r="D30" s="41" t="s">
        <v>80</v>
      </c>
      <c r="E30"/>
      <c r="F30" s="41"/>
      <c r="G30" s="224">
        <v>180220</v>
      </c>
      <c r="H30" s="41"/>
      <c r="I30" s="224">
        <v>163835</v>
      </c>
      <c r="J30" s="99"/>
      <c r="K30" s="2"/>
      <c r="L30" s="2"/>
      <c r="M30" s="8"/>
    </row>
    <row r="31" spans="2:13" ht="12.75" customHeight="1">
      <c r="B31" s="12"/>
      <c r="C31" s="2"/>
      <c r="D31" s="41" t="s">
        <v>28</v>
      </c>
      <c r="E31"/>
      <c r="F31" s="41"/>
      <c r="G31" s="224">
        <v>60075</v>
      </c>
      <c r="H31" s="41"/>
      <c r="I31" s="224">
        <v>32770</v>
      </c>
      <c r="J31" s="99"/>
      <c r="K31" s="2"/>
      <c r="L31" s="2"/>
      <c r="M31" s="8"/>
    </row>
    <row r="32" spans="2:13" ht="12.75" customHeight="1" thickBot="1">
      <c r="B32" s="12"/>
      <c r="C32" s="2"/>
      <c r="D32" s="41" t="s">
        <v>184</v>
      </c>
      <c r="E32"/>
      <c r="F32" s="41"/>
      <c r="G32" s="226">
        <v>292180</v>
      </c>
      <c r="H32" s="41"/>
      <c r="I32" s="226">
        <v>234830</v>
      </c>
      <c r="J32"/>
      <c r="K32" s="2"/>
      <c r="L32" s="2"/>
      <c r="M32" s="8"/>
    </row>
    <row r="33" spans="2:13" ht="12.75" customHeight="1" thickTop="1">
      <c r="B33" s="12"/>
      <c r="C33" s="2"/>
      <c r="D33"/>
      <c r="E33"/>
      <c r="F33"/>
      <c r="G33"/>
      <c r="H33"/>
      <c r="I33"/>
      <c r="J33"/>
      <c r="K33" s="2"/>
      <c r="L33" s="2"/>
      <c r="M33" s="8"/>
    </row>
    <row r="34" spans="2:13" ht="12.75" customHeight="1">
      <c r="B34" s="12"/>
      <c r="C34" s="2"/>
      <c r="D34" s="41" t="s">
        <v>299</v>
      </c>
      <c r="E34"/>
      <c r="F34"/>
      <c r="G34"/>
      <c r="H34"/>
      <c r="I34"/>
      <c r="J34"/>
      <c r="K34" s="2"/>
      <c r="L34" s="2"/>
      <c r="M34" s="8"/>
    </row>
    <row r="35" spans="2:13" ht="12.75" customHeight="1">
      <c r="B35" s="12"/>
      <c r="C35" s="2"/>
      <c r="D35" s="41" t="s">
        <v>185</v>
      </c>
      <c r="E35"/>
      <c r="F35"/>
      <c r="G35"/>
      <c r="H35"/>
      <c r="I35"/>
      <c r="J35"/>
      <c r="K35" s="2"/>
      <c r="L35" s="2"/>
      <c r="M35" s="8"/>
    </row>
    <row r="36" spans="2:13" ht="12.75">
      <c r="B36" s="12"/>
      <c r="C36" s="2"/>
      <c r="D36" s="41" t="s">
        <v>186</v>
      </c>
      <c r="E36"/>
      <c r="F36"/>
      <c r="G36"/>
      <c r="H36"/>
      <c r="I36"/>
      <c r="J36"/>
      <c r="K36" s="2"/>
      <c r="L36" s="2"/>
      <c r="M36" s="8"/>
    </row>
    <row r="37" spans="2:13" ht="12.75">
      <c r="B37" s="12"/>
      <c r="C37" s="2"/>
      <c r="D37" s="41" t="s">
        <v>187</v>
      </c>
      <c r="E37"/>
      <c r="F37"/>
      <c r="G37"/>
      <c r="H37"/>
      <c r="I37"/>
      <c r="J37"/>
      <c r="K37" s="2"/>
      <c r="L37" s="2"/>
      <c r="M37" s="8"/>
    </row>
    <row r="38" spans="2:13" ht="12.75">
      <c r="B38" s="12"/>
      <c r="C38" s="2"/>
      <c r="D38" s="41" t="s">
        <v>188</v>
      </c>
      <c r="E38"/>
      <c r="F38"/>
      <c r="G38"/>
      <c r="H38"/>
      <c r="I38"/>
      <c r="J38"/>
      <c r="K38" s="2"/>
      <c r="L38" s="2"/>
      <c r="M38" s="8"/>
    </row>
    <row r="39" spans="2:13" ht="12.75">
      <c r="B39" s="12"/>
      <c r="C39" s="2"/>
      <c r="D39" s="41"/>
      <c r="E39"/>
      <c r="F39"/>
      <c r="G39"/>
      <c r="H39"/>
      <c r="I39"/>
      <c r="J39"/>
      <c r="K39" s="2"/>
      <c r="L39" s="2"/>
      <c r="M39" s="8"/>
    </row>
    <row r="40" spans="2:13" ht="12.75">
      <c r="B40" s="12"/>
      <c r="C40" s="2"/>
      <c r="D40" s="41" t="s">
        <v>189</v>
      </c>
      <c r="E40"/>
      <c r="F40"/>
      <c r="G40"/>
      <c r="H40"/>
      <c r="I40"/>
      <c r="J40"/>
      <c r="K40" s="2"/>
      <c r="L40" s="2"/>
      <c r="M40" s="8"/>
    </row>
    <row r="41" spans="2:13" ht="12.75">
      <c r="B41" s="12"/>
      <c r="C41" s="2"/>
      <c r="D41" s="41" t="s">
        <v>190</v>
      </c>
      <c r="E41"/>
      <c r="F41"/>
      <c r="G41"/>
      <c r="H41"/>
      <c r="I41"/>
      <c r="J41"/>
      <c r="K41" s="2"/>
      <c r="L41" s="2"/>
      <c r="M41" s="8"/>
    </row>
    <row r="42" spans="2:13" ht="12.75">
      <c r="B42" s="12"/>
      <c r="C42" s="2"/>
      <c r="D42" s="41" t="s">
        <v>191</v>
      </c>
      <c r="E42"/>
      <c r="F42"/>
      <c r="G42"/>
      <c r="H42"/>
      <c r="I42"/>
      <c r="J42"/>
      <c r="K42" s="2"/>
      <c r="L42" s="2"/>
      <c r="M42" s="8"/>
    </row>
    <row r="43" spans="2:13" ht="12.75" customHeight="1" thickBot="1">
      <c r="B43" s="12"/>
      <c r="C43" s="2"/>
      <c r="D43" s="2"/>
      <c r="E43" s="4"/>
      <c r="F43" s="4"/>
      <c r="G43" s="17"/>
      <c r="H43" s="17"/>
      <c r="I43" s="17"/>
      <c r="J43" s="2"/>
      <c r="K43" s="2"/>
      <c r="L43" s="2"/>
      <c r="M43" s="8"/>
    </row>
    <row r="44" spans="2:13" ht="12.75" customHeight="1" thickTop="1">
      <c r="B44" s="12"/>
      <c r="C44" s="9"/>
      <c r="D44" s="9"/>
      <c r="E44" s="26"/>
      <c r="F44" s="26"/>
      <c r="G44" s="18"/>
      <c r="H44" s="18"/>
      <c r="I44" s="18"/>
      <c r="J44" s="9"/>
      <c r="K44" s="9"/>
      <c r="L44" s="9"/>
      <c r="M44" s="8"/>
    </row>
    <row r="45" spans="2:13" ht="27" customHeight="1">
      <c r="B45" s="21"/>
      <c r="C45" s="2"/>
      <c r="D45" s="6" t="s">
        <v>6</v>
      </c>
      <c r="E45" s="3"/>
      <c r="F45" s="3"/>
      <c r="G45" s="3"/>
      <c r="H45" s="3"/>
      <c r="I45" s="3"/>
      <c r="J45" s="3"/>
      <c r="K45" s="3"/>
      <c r="L45" s="2"/>
      <c r="M45" s="21"/>
    </row>
    <row r="46" spans="2:13" ht="12.75" customHeight="1">
      <c r="B46" s="12"/>
      <c r="C46" s="2"/>
      <c r="D46" s="6"/>
      <c r="E46" s="6"/>
      <c r="F46" s="6"/>
      <c r="G46" s="6"/>
      <c r="H46" s="6"/>
      <c r="I46" s="6"/>
      <c r="J46" s="6"/>
      <c r="K46" s="6"/>
      <c r="L46" s="2"/>
      <c r="M46" s="8"/>
    </row>
    <row r="47" spans="2:13" ht="12.75" customHeight="1">
      <c r="B47" s="12"/>
      <c r="C47" s="2"/>
      <c r="D47" s="16" t="str">
        <f>T(D6)</f>
        <v>Problem 2-24</v>
      </c>
      <c r="E47" s="6"/>
      <c r="F47" s="6"/>
      <c r="G47" s="6"/>
      <c r="H47" s="6"/>
      <c r="I47" s="6"/>
      <c r="J47" s="6"/>
      <c r="K47" s="6"/>
      <c r="L47" s="2"/>
      <c r="M47" s="8"/>
    </row>
    <row r="48" spans="2:13" ht="12.75" customHeight="1">
      <c r="B48" s="12"/>
      <c r="C48" s="2"/>
      <c r="D48" s="16" t="s">
        <v>7</v>
      </c>
      <c r="E48" s="6"/>
      <c r="F48" s="6"/>
      <c r="G48" s="6"/>
      <c r="H48" s="6"/>
      <c r="I48" s="6"/>
      <c r="J48" s="6"/>
      <c r="K48" s="6"/>
      <c r="L48" s="2"/>
      <c r="M48" s="8"/>
    </row>
    <row r="49" spans="2:13" ht="12.75" customHeight="1">
      <c r="B49" s="12"/>
      <c r="C49" s="2"/>
      <c r="D49" s="16"/>
      <c r="E49" s="6"/>
      <c r="F49" s="6"/>
      <c r="G49" s="6"/>
      <c r="H49" s="6"/>
      <c r="I49" s="6"/>
      <c r="J49" s="6"/>
      <c r="K49" s="6"/>
      <c r="L49" s="2"/>
      <c r="M49" s="8"/>
    </row>
    <row r="50" spans="2:13" ht="12.75" customHeight="1">
      <c r="B50" s="12"/>
      <c r="C50" s="2"/>
      <c r="D50" s="24" t="s">
        <v>192</v>
      </c>
      <c r="E50" s="6"/>
      <c r="F50" s="6"/>
      <c r="G50" s="6"/>
      <c r="H50" s="6"/>
      <c r="I50" s="6"/>
      <c r="J50" s="6"/>
      <c r="K50" s="6"/>
      <c r="L50" s="2"/>
      <c r="M50" s="8"/>
    </row>
    <row r="51" spans="3:13" ht="12.75" customHeight="1">
      <c r="C51" s="2"/>
      <c r="D51" s="41" t="s">
        <v>300</v>
      </c>
      <c r="E51" s="6"/>
      <c r="F51" s="6"/>
      <c r="G51" s="6"/>
      <c r="H51" s="6"/>
      <c r="I51" s="6"/>
      <c r="J51" s="6"/>
      <c r="K51" s="6"/>
      <c r="L51" s="2"/>
      <c r="M51" s="8"/>
    </row>
    <row r="52" spans="3:13" ht="12.75" customHeight="1">
      <c r="C52" s="2"/>
      <c r="D52"/>
      <c r="E52" s="6"/>
      <c r="F52" s="6"/>
      <c r="G52" s="6"/>
      <c r="H52" s="6"/>
      <c r="I52" s="6"/>
      <c r="J52" s="6"/>
      <c r="K52" s="6"/>
      <c r="L52" s="2"/>
      <c r="M52" s="8"/>
    </row>
    <row r="53" spans="2:13" ht="12.75" customHeight="1">
      <c r="B53" s="12"/>
      <c r="C53" s="2"/>
      <c r="D53" s="41"/>
      <c r="E53"/>
      <c r="F53" s="79" t="s">
        <v>193</v>
      </c>
      <c r="G53" s="48"/>
      <c r="H53" s="23"/>
      <c r="I53" s="48"/>
      <c r="J53"/>
      <c r="K53" s="6"/>
      <c r="L53" s="2"/>
      <c r="M53" s="8"/>
    </row>
    <row r="54" spans="2:13" ht="12.75" customHeight="1">
      <c r="B54" s="12"/>
      <c r="C54" s="2"/>
      <c r="D54" s="41"/>
      <c r="E54" s="80"/>
      <c r="F54" s="157" t="s">
        <v>194</v>
      </c>
      <c r="G54" s="82"/>
      <c r="H54" s="23"/>
      <c r="I54" s="48"/>
      <c r="J54"/>
      <c r="K54" s="6"/>
      <c r="L54" s="2"/>
      <c r="M54" s="8"/>
    </row>
    <row r="55" spans="2:13" ht="12.75" customHeight="1">
      <c r="B55" s="12"/>
      <c r="C55" s="2"/>
      <c r="D55" s="79"/>
      <c r="E55"/>
      <c r="F55" s="50" t="s">
        <v>281</v>
      </c>
      <c r="G55" s="48"/>
      <c r="H55" s="23"/>
      <c r="I55" s="48"/>
      <c r="J55"/>
      <c r="K55" s="6"/>
      <c r="L55" s="2"/>
      <c r="M55" s="8"/>
    </row>
    <row r="56" spans="2:13" ht="12.75" customHeight="1">
      <c r="B56" s="12"/>
      <c r="C56" s="2"/>
      <c r="D56" s="79"/>
      <c r="E56"/>
      <c r="F56"/>
      <c r="G56" s="48"/>
      <c r="H56" s="23"/>
      <c r="I56" s="48"/>
      <c r="J56"/>
      <c r="K56" s="6"/>
      <c r="L56" s="2"/>
      <c r="M56" s="8"/>
    </row>
    <row r="57" spans="2:13" ht="12.75" customHeight="1">
      <c r="B57" s="12"/>
      <c r="C57" s="2"/>
      <c r="D57" s="79" t="s">
        <v>111</v>
      </c>
      <c r="E57"/>
      <c r="F57"/>
      <c r="G57" s="48"/>
      <c r="H57" s="23"/>
      <c r="I57" s="48"/>
      <c r="J57"/>
      <c r="K57" s="6"/>
      <c r="L57" s="2"/>
      <c r="M57" s="8"/>
    </row>
    <row r="58" spans="2:13" ht="12.75" customHeight="1">
      <c r="B58" s="12"/>
      <c r="C58" s="2"/>
      <c r="D58" t="s">
        <v>195</v>
      </c>
      <c r="E58"/>
      <c r="F58" s="48"/>
      <c r="G58" s="48"/>
      <c r="H58" s="23"/>
      <c r="I58" s="219">
        <v>54610</v>
      </c>
      <c r="J58"/>
      <c r="K58" s="6"/>
      <c r="L58" s="2"/>
      <c r="M58" s="8"/>
    </row>
    <row r="59" spans="2:13" ht="12.75" customHeight="1">
      <c r="B59" s="12"/>
      <c r="C59" s="2"/>
      <c r="D59" t="s">
        <v>112</v>
      </c>
      <c r="E59"/>
      <c r="F59" s="48"/>
      <c r="G59" s="48"/>
      <c r="H59" s="23"/>
      <c r="I59" s="48"/>
      <c r="J59"/>
      <c r="K59" s="6"/>
      <c r="L59" s="2"/>
      <c r="M59" s="8"/>
    </row>
    <row r="60" spans="2:13" ht="12.75" customHeight="1">
      <c r="B60" s="12"/>
      <c r="C60" s="2"/>
      <c r="D60" t="s">
        <v>113</v>
      </c>
      <c r="E60" s="48"/>
      <c r="F60" s="48"/>
      <c r="G60" s="48"/>
      <c r="H60" s="194">
        <f>F24-H24</f>
        <v>8190</v>
      </c>
      <c r="I60" s="212">
        <f>H60</f>
        <v>8190</v>
      </c>
      <c r="J60"/>
      <c r="K60" s="6"/>
      <c r="L60" s="2"/>
      <c r="M60" s="8"/>
    </row>
    <row r="61" spans="2:13" ht="12.75" customHeight="1">
      <c r="B61" s="12"/>
      <c r="C61" s="2"/>
      <c r="D61" t="s">
        <v>114</v>
      </c>
      <c r="E61" s="48"/>
      <c r="F61" s="48"/>
      <c r="G61" s="48"/>
      <c r="H61" s="89"/>
      <c r="I61" s="192">
        <f>+I58+H60</f>
        <v>62800</v>
      </c>
      <c r="J61"/>
      <c r="K61" s="6"/>
      <c r="L61" s="2"/>
      <c r="M61" s="8"/>
    </row>
    <row r="62" spans="2:13" ht="12.75" customHeight="1">
      <c r="B62" s="12"/>
      <c r="C62" s="2"/>
      <c r="D62" t="s">
        <v>115</v>
      </c>
      <c r="E62"/>
      <c r="F62" s="48"/>
      <c r="G62" s="48"/>
      <c r="H62" s="48"/>
      <c r="I62" s="48"/>
      <c r="J62"/>
      <c r="K62" s="6"/>
      <c r="L62" s="2"/>
      <c r="M62" s="8"/>
    </row>
    <row r="63" spans="2:13" ht="12.75" customHeight="1">
      <c r="B63" s="12"/>
      <c r="C63" s="2"/>
      <c r="D63" s="41" t="s">
        <v>197</v>
      </c>
      <c r="E63" s="48"/>
      <c r="F63" s="48"/>
      <c r="G63" s="48"/>
      <c r="H63" s="213">
        <f>I21-G21</f>
        <v>5460</v>
      </c>
      <c r="I63" s="48"/>
      <c r="J63"/>
      <c r="K63" s="6"/>
      <c r="L63" s="2"/>
      <c r="M63" s="8"/>
    </row>
    <row r="64" spans="2:13" ht="12.75" customHeight="1">
      <c r="B64" s="12"/>
      <c r="C64" s="2"/>
      <c r="D64" t="s">
        <v>117</v>
      </c>
      <c r="E64" s="48"/>
      <c r="F64" s="48"/>
      <c r="G64" s="48"/>
      <c r="H64" s="222">
        <f>I22-G22</f>
        <v>-16385</v>
      </c>
      <c r="I64" s="48"/>
      <c r="J64"/>
      <c r="K64" s="6"/>
      <c r="L64" s="2"/>
      <c r="M64" s="8"/>
    </row>
    <row r="65" spans="2:13" ht="12.75" customHeight="1">
      <c r="B65" s="12"/>
      <c r="C65" s="2"/>
      <c r="D65" t="s">
        <v>118</v>
      </c>
      <c r="E65" s="48"/>
      <c r="F65" s="48"/>
      <c r="G65" s="48"/>
      <c r="H65" s="213">
        <f>G28-I28</f>
        <v>19115</v>
      </c>
      <c r="I65" s="53" t="s">
        <v>88</v>
      </c>
      <c r="J65" s="223"/>
      <c r="K65" s="6"/>
      <c r="L65" s="2"/>
      <c r="M65" s="8"/>
    </row>
    <row r="66" spans="2:13" ht="12.75" customHeight="1">
      <c r="B66" s="12"/>
      <c r="C66" s="2"/>
      <c r="D66" s="216" t="s">
        <v>261</v>
      </c>
      <c r="E66" s="48"/>
      <c r="F66" s="48"/>
      <c r="G66" s="48"/>
      <c r="H66" s="214">
        <f>G29-I29</f>
        <v>-5455</v>
      </c>
      <c r="I66" s="53" t="s">
        <v>88</v>
      </c>
      <c r="J66" s="223"/>
      <c r="K66" s="6"/>
      <c r="L66" s="2"/>
      <c r="M66" s="8"/>
    </row>
    <row r="67" spans="2:13" ht="12.75" customHeight="1">
      <c r="B67" s="12"/>
      <c r="C67" s="2"/>
      <c r="D67" s="20" t="s">
        <v>120</v>
      </c>
      <c r="E67" s="48"/>
      <c r="F67" s="48"/>
      <c r="G67" s="48"/>
      <c r="H67" s="90"/>
      <c r="I67" s="182">
        <f>SUM(H63:H66)</f>
        <v>2735</v>
      </c>
      <c r="J67" s="223"/>
      <c r="K67" s="6"/>
      <c r="L67" s="2"/>
      <c r="M67" s="8"/>
    </row>
    <row r="68" spans="2:13" ht="12.75" customHeight="1">
      <c r="B68" s="12"/>
      <c r="C68" s="2"/>
      <c r="D68" s="156" t="s">
        <v>121</v>
      </c>
      <c r="E68" s="48"/>
      <c r="F68" s="48"/>
      <c r="G68" s="48"/>
      <c r="H68" s="48"/>
      <c r="I68" s="192">
        <f>SUM(I61:I67)</f>
        <v>65535</v>
      </c>
      <c r="J68"/>
      <c r="K68" s="6"/>
      <c r="L68" s="2"/>
      <c r="M68" s="8"/>
    </row>
    <row r="69" spans="2:13" ht="12.75" customHeight="1">
      <c r="B69" s="12"/>
      <c r="C69" s="2"/>
      <c r="D69" s="84" t="s">
        <v>122</v>
      </c>
      <c r="E69" s="2"/>
      <c r="F69" s="2"/>
      <c r="G69" s="48"/>
      <c r="H69" s="48"/>
      <c r="I69" s="48"/>
      <c r="J69"/>
      <c r="K69" s="6"/>
      <c r="L69" s="2"/>
      <c r="M69" s="8"/>
    </row>
    <row r="70" spans="2:13" ht="12.75" customHeight="1">
      <c r="B70" s="12"/>
      <c r="C70" s="2"/>
      <c r="D70" s="20" t="s">
        <v>123</v>
      </c>
      <c r="E70" s="48"/>
      <c r="F70" s="48"/>
      <c r="G70" s="48"/>
      <c r="H70" s="215">
        <f>H23-F23</f>
        <v>-19115</v>
      </c>
      <c r="I70" s="88" t="s">
        <v>88</v>
      </c>
      <c r="J70"/>
      <c r="K70" s="6"/>
      <c r="L70" s="2"/>
      <c r="M70" s="8"/>
    </row>
    <row r="71" spans="2:13" ht="12.75" customHeight="1">
      <c r="B71" s="12"/>
      <c r="C71" s="2"/>
      <c r="D71" s="216" t="s">
        <v>124</v>
      </c>
      <c r="E71" s="20"/>
      <c r="F71" s="20"/>
      <c r="G71" s="48"/>
      <c r="H71" s="48"/>
      <c r="I71" s="217">
        <f>SUM(H70)</f>
        <v>-19115</v>
      </c>
      <c r="J71"/>
      <c r="K71" s="6"/>
      <c r="L71" s="2"/>
      <c r="M71" s="8"/>
    </row>
    <row r="72" spans="2:13" ht="15" customHeight="1">
      <c r="B72" s="12"/>
      <c r="C72" s="2"/>
      <c r="D72" s="84" t="s">
        <v>125</v>
      </c>
      <c r="E72" s="20"/>
      <c r="F72" s="20"/>
      <c r="G72" s="48"/>
      <c r="H72" s="48"/>
      <c r="I72" s="48"/>
      <c r="J72"/>
      <c r="K72" s="6"/>
      <c r="L72" s="2"/>
      <c r="M72" s="8"/>
    </row>
    <row r="73" spans="2:13" ht="15" customHeight="1">
      <c r="B73" s="12"/>
      <c r="C73" s="2"/>
      <c r="D73" s="20" t="s">
        <v>196</v>
      </c>
      <c r="E73" s="48"/>
      <c r="F73" s="48"/>
      <c r="G73" s="48"/>
      <c r="H73" s="222">
        <f>G30-I30</f>
        <v>16385</v>
      </c>
      <c r="I73" s="228"/>
      <c r="J73"/>
      <c r="K73" s="6"/>
      <c r="L73" s="2"/>
      <c r="M73" s="8"/>
    </row>
    <row r="74" spans="2:13" ht="15" customHeight="1">
      <c r="B74" s="12"/>
      <c r="C74" s="2"/>
      <c r="D74" s="20" t="s">
        <v>127</v>
      </c>
      <c r="E74" s="23"/>
      <c r="F74" s="23"/>
      <c r="G74" s="23"/>
      <c r="H74" s="229">
        <f>I31-G31</f>
        <v>-27305</v>
      </c>
      <c r="I74" s="228"/>
      <c r="J74"/>
      <c r="K74" s="6"/>
      <c r="L74" s="2"/>
      <c r="M74" s="8"/>
    </row>
    <row r="75" spans="2:13" ht="15" customHeight="1">
      <c r="B75" s="12"/>
      <c r="C75" s="2"/>
      <c r="D75" s="20" t="s">
        <v>128</v>
      </c>
      <c r="E75" s="20"/>
      <c r="F75" s="20"/>
      <c r="G75" s="48"/>
      <c r="H75" s="228"/>
      <c r="I75" s="230">
        <f>H73+H74</f>
        <v>-10920</v>
      </c>
      <c r="J75"/>
      <c r="K75" s="6"/>
      <c r="L75" s="2"/>
      <c r="M75" s="8"/>
    </row>
    <row r="76" spans="2:13" ht="15" customHeight="1">
      <c r="B76" s="12"/>
      <c r="C76" s="2"/>
      <c r="D76" s="216" t="s">
        <v>251</v>
      </c>
      <c r="E76" s="20"/>
      <c r="F76" s="20"/>
      <c r="G76" s="48"/>
      <c r="H76" s="48"/>
      <c r="I76" s="189">
        <f>SUM(I68:I75)</f>
        <v>35500</v>
      </c>
      <c r="J76"/>
      <c r="K76" s="6"/>
      <c r="L76" s="2"/>
      <c r="M76" s="8"/>
    </row>
    <row r="77" spans="2:13" ht="15" customHeight="1">
      <c r="B77" s="12"/>
      <c r="C77" s="2"/>
      <c r="D77" s="20" t="s">
        <v>145</v>
      </c>
      <c r="E77" s="20"/>
      <c r="F77" s="20"/>
      <c r="G77" s="48"/>
      <c r="H77" s="48"/>
      <c r="I77" s="267">
        <f>I20</f>
        <v>21845</v>
      </c>
      <c r="J77"/>
      <c r="K77" s="6"/>
      <c r="L77" s="2"/>
      <c r="M77" s="8"/>
    </row>
    <row r="78" spans="2:13" ht="15" customHeight="1" thickBot="1">
      <c r="B78" s="12"/>
      <c r="C78" s="2"/>
      <c r="D78" s="20" t="s">
        <v>130</v>
      </c>
      <c r="E78" s="20"/>
      <c r="F78" s="20"/>
      <c r="G78" s="48"/>
      <c r="H78" s="48"/>
      <c r="I78" s="186">
        <f>I76+I77</f>
        <v>57345</v>
      </c>
      <c r="J78" s="223"/>
      <c r="K78" s="6"/>
      <c r="L78" s="2"/>
      <c r="M78" s="8"/>
    </row>
    <row r="79" spans="2:13" ht="15" customHeight="1" thickTop="1">
      <c r="B79" s="12"/>
      <c r="C79" s="2"/>
      <c r="D79" s="79"/>
      <c r="E79"/>
      <c r="F79"/>
      <c r="G79" s="48"/>
      <c r="H79" s="48"/>
      <c r="I79" s="48"/>
      <c r="J79" s="100"/>
      <c r="K79" s="6"/>
      <c r="L79" s="2"/>
      <c r="M79" s="8"/>
    </row>
    <row r="80" spans="2:13" ht="15" customHeight="1">
      <c r="B80" s="12"/>
      <c r="C80" s="2"/>
      <c r="D80" s="41" t="s">
        <v>190</v>
      </c>
      <c r="E80"/>
      <c r="F80"/>
      <c r="G80" s="48"/>
      <c r="H80" s="48"/>
      <c r="I80" s="48"/>
      <c r="J80"/>
      <c r="K80" s="6"/>
      <c r="L80" s="2"/>
      <c r="M80" s="8"/>
    </row>
    <row r="81" spans="2:13" ht="15" customHeight="1">
      <c r="B81" s="12"/>
      <c r="C81" s="2"/>
      <c r="D81" t="s">
        <v>149</v>
      </c>
      <c r="E81"/>
      <c r="F81"/>
      <c r="G81" s="48"/>
      <c r="H81" s="48"/>
      <c r="I81" s="48"/>
      <c r="J81"/>
      <c r="K81" s="6"/>
      <c r="L81" s="2"/>
      <c r="M81" s="8"/>
    </row>
    <row r="82" spans="2:13" ht="15" customHeight="1">
      <c r="B82" s="12"/>
      <c r="C82" s="2"/>
      <c r="D82" s="231" t="s">
        <v>199</v>
      </c>
      <c r="E82" s="198"/>
      <c r="F82" s="198"/>
      <c r="G82" s="199"/>
      <c r="H82" s="199"/>
      <c r="I82" s="199"/>
      <c r="J82" s="198"/>
      <c r="K82" s="200"/>
      <c r="L82" s="2"/>
      <c r="M82" s="8"/>
    </row>
    <row r="83" spans="2:13" ht="15" customHeight="1">
      <c r="B83" s="12"/>
      <c r="C83" s="2"/>
      <c r="D83" s="231" t="s">
        <v>200</v>
      </c>
      <c r="E83" s="198"/>
      <c r="F83" s="198"/>
      <c r="G83" s="199"/>
      <c r="H83" s="199"/>
      <c r="I83" s="199"/>
      <c r="J83" s="198"/>
      <c r="K83" s="200"/>
      <c r="L83" s="2"/>
      <c r="M83" s="8"/>
    </row>
    <row r="84" spans="2:13" ht="15" customHeight="1">
      <c r="B84" s="12"/>
      <c r="C84" s="2"/>
      <c r="D84" s="218"/>
      <c r="E84" s="198"/>
      <c r="F84" s="198"/>
      <c r="G84" s="199"/>
      <c r="H84" s="199"/>
      <c r="I84" s="199"/>
      <c r="J84" s="198"/>
      <c r="K84" s="200"/>
      <c r="L84" s="2"/>
      <c r="M84" s="8"/>
    </row>
    <row r="85" spans="2:13" ht="15" customHeight="1">
      <c r="B85" s="12"/>
      <c r="C85" s="2"/>
      <c r="D85" s="2" t="s">
        <v>88</v>
      </c>
      <c r="E85" s="2"/>
      <c r="F85" s="2"/>
      <c r="G85" s="2"/>
      <c r="H85" s="87"/>
      <c r="I85" s="87"/>
      <c r="J85" s="2"/>
      <c r="K85" s="6"/>
      <c r="L85" s="2"/>
      <c r="M85" s="8"/>
    </row>
    <row r="86" spans="3:13" ht="12.75" customHeight="1">
      <c r="C86" s="2"/>
      <c r="D86"/>
      <c r="E86" s="2"/>
      <c r="F86" s="2"/>
      <c r="G86" s="2"/>
      <c r="H86" s="87"/>
      <c r="I86" s="87"/>
      <c r="J86" s="2"/>
      <c r="K86" s="6"/>
      <c r="L86" s="2"/>
      <c r="M86" s="8"/>
    </row>
  </sheetData>
  <sheetProtection/>
  <printOptions horizontalCentered="1"/>
  <pageMargins left="0.5" right="0.5" top="0.75" bottom="0.5" header="0.5" footer="0.25"/>
  <pageSetup fitToHeight="1" fitToWidth="1" horizontalDpi="300" verticalDpi="300" orientation="portrait" r:id="rId3"/>
  <headerFooter alignWithMargins="0">
    <oddFooter>&amp;L&amp;8Problem: 2-21&amp;C&amp;8Copyright © 2012 McGraw-Hill Ryerson&amp;R&amp;8Printed: &amp;D</oddFooter>
  </headerFooter>
  <drawing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>
    <tabColor indexed="29"/>
    <pageSetUpPr fitToPage="1"/>
  </sheetPr>
  <dimension ref="A1:M119"/>
  <sheetViews>
    <sheetView showGridLines="0" showRowColHeaders="0" zoomScalePageLayoutView="0" workbookViewId="0" topLeftCell="A1">
      <pane xSplit="1" ySplit="1" topLeftCell="D2" activePane="bottomRight" state="frozen"/>
      <selection pane="topLeft" activeCell="D98" sqref="D98:D114"/>
      <selection pane="topRight" activeCell="D98" sqref="D98:D114"/>
      <selection pane="bottomLeft" activeCell="D98" sqref="D98:D114"/>
      <selection pane="bottomRight" activeCell="D3" sqref="D3:D4"/>
    </sheetView>
  </sheetViews>
  <sheetFormatPr defaultColWidth="9.140625" defaultRowHeight="12.75"/>
  <cols>
    <col min="1" max="1" width="0.13671875" style="1" customWidth="1"/>
    <col min="2" max="2" width="1.7109375" style="1" customWidth="1"/>
    <col min="3" max="3" width="2.7109375" style="1" customWidth="1"/>
    <col min="4" max="4" width="16.7109375" style="1" customWidth="1"/>
    <col min="5" max="11" width="12.7109375" style="1" customWidth="1"/>
    <col min="12" max="12" width="2.7109375" style="1" customWidth="1"/>
    <col min="13" max="13" width="32.7109375" style="1" customWidth="1"/>
    <col min="14" max="16384" width="9.140625" style="1" customWidth="1"/>
  </cols>
  <sheetData>
    <row r="1" ht="0.75" customHeight="1">
      <c r="A1" s="42"/>
    </row>
    <row r="2" spans="3:12" ht="9.75" customHeight="1"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2:13" ht="30" customHeight="1">
      <c r="B3" s="12"/>
      <c r="C3" s="14"/>
      <c r="D3" s="13" t="s">
        <v>304</v>
      </c>
      <c r="E3" s="3"/>
      <c r="F3" s="3"/>
      <c r="G3" s="3"/>
      <c r="H3" s="3"/>
      <c r="I3" s="3"/>
      <c r="J3" s="3"/>
      <c r="K3" s="3"/>
      <c r="L3" s="2"/>
      <c r="M3" s="8"/>
    </row>
    <row r="4" spans="2:13" ht="18.75">
      <c r="B4" s="12"/>
      <c r="C4" s="14"/>
      <c r="D4" s="14" t="s">
        <v>303</v>
      </c>
      <c r="E4" s="3"/>
      <c r="F4" s="3"/>
      <c r="G4" s="3"/>
      <c r="H4" s="3"/>
      <c r="I4" s="3"/>
      <c r="J4" s="3"/>
      <c r="K4" s="3"/>
      <c r="L4" s="2"/>
      <c r="M4" s="8"/>
    </row>
    <row r="5" spans="2:13" ht="15.75" customHeight="1">
      <c r="B5" s="12"/>
      <c r="C5" s="14"/>
      <c r="D5" s="3"/>
      <c r="E5" s="3"/>
      <c r="F5" s="3"/>
      <c r="G5" s="3"/>
      <c r="H5" s="3"/>
      <c r="I5" s="3"/>
      <c r="J5" s="3"/>
      <c r="K5" s="3"/>
      <c r="L5" s="2"/>
      <c r="M5" s="8"/>
    </row>
    <row r="6" spans="2:13" ht="15.75" customHeight="1">
      <c r="B6" s="12"/>
      <c r="C6" s="15"/>
      <c r="D6" s="16" t="s">
        <v>272</v>
      </c>
      <c r="E6" s="19" t="s">
        <v>259</v>
      </c>
      <c r="F6" s="19"/>
      <c r="G6" s="2"/>
      <c r="H6" s="2"/>
      <c r="I6" s="156"/>
      <c r="J6"/>
      <c r="K6"/>
      <c r="L6" s="2"/>
      <c r="M6" s="8"/>
    </row>
    <row r="7" spans="2:13" ht="12.75">
      <c r="B7" s="12"/>
      <c r="C7" s="2"/>
      <c r="D7" s="25" t="s">
        <v>174</v>
      </c>
      <c r="E7" s="19"/>
      <c r="F7" s="19"/>
      <c r="G7" s="2"/>
      <c r="H7" s="2"/>
      <c r="I7" s="2"/>
      <c r="J7"/>
      <c r="K7"/>
      <c r="L7" s="2"/>
      <c r="M7" s="8"/>
    </row>
    <row r="8" spans="2:13" ht="15.75" customHeight="1">
      <c r="B8" s="12"/>
      <c r="C8" s="2"/>
      <c r="D8" s="20"/>
      <c r="E8" s="20"/>
      <c r="F8" s="20"/>
      <c r="G8" s="2"/>
      <c r="H8" s="2"/>
      <c r="I8"/>
      <c r="J8"/>
      <c r="K8"/>
      <c r="L8" s="2"/>
      <c r="M8" s="8"/>
    </row>
    <row r="9" spans="2:13" ht="12.75">
      <c r="B9" s="12"/>
      <c r="C9" s="2"/>
      <c r="D9" s="22" t="s">
        <v>2</v>
      </c>
      <c r="E9" s="161"/>
      <c r="F9" s="162"/>
      <c r="G9" s="2"/>
      <c r="H9" s="2"/>
      <c r="I9"/>
      <c r="J9"/>
      <c r="K9"/>
      <c r="L9" s="2"/>
      <c r="M9" s="8"/>
    </row>
    <row r="10" spans="2:13" ht="12.75">
      <c r="B10" s="12"/>
      <c r="C10" s="2"/>
      <c r="D10" s="23" t="s">
        <v>3</v>
      </c>
      <c r="E10" s="163"/>
      <c r="F10" s="164"/>
      <c r="G10" s="2"/>
      <c r="H10" s="2"/>
      <c r="I10"/>
      <c r="J10"/>
      <c r="K10"/>
      <c r="L10" s="2"/>
      <c r="M10" s="8"/>
    </row>
    <row r="11" spans="2:13" ht="12.75">
      <c r="B11" s="12"/>
      <c r="C11" s="2"/>
      <c r="D11" s="24" t="s">
        <v>4</v>
      </c>
      <c r="E11" s="163"/>
      <c r="F11" s="164"/>
      <c r="G11" s="2"/>
      <c r="H11" s="2"/>
      <c r="I11"/>
      <c r="J11"/>
      <c r="K11"/>
      <c r="L11" s="2"/>
      <c r="M11" s="8"/>
    </row>
    <row r="12" spans="2:13" ht="12.75">
      <c r="B12" s="12"/>
      <c r="C12" s="2"/>
      <c r="D12" s="24" t="s">
        <v>5</v>
      </c>
      <c r="E12" s="163"/>
      <c r="F12" s="164"/>
      <c r="G12" s="2"/>
      <c r="H12" s="2"/>
      <c r="I12"/>
      <c r="J12"/>
      <c r="K12"/>
      <c r="L12" s="2"/>
      <c r="M12" s="8"/>
    </row>
    <row r="13" spans="2:13" ht="12.75">
      <c r="B13" s="12"/>
      <c r="C13" s="2"/>
      <c r="D13" s="20"/>
      <c r="E13" s="20"/>
      <c r="F13" s="20"/>
      <c r="G13" s="2"/>
      <c r="H13" s="2"/>
      <c r="I13"/>
      <c r="J13"/>
      <c r="K13"/>
      <c r="L13" s="2"/>
      <c r="M13" s="8"/>
    </row>
    <row r="14" spans="2:13" ht="12.75">
      <c r="B14" s="12"/>
      <c r="C14" s="2"/>
      <c r="D14" s="41" t="s">
        <v>201</v>
      </c>
      <c r="E14"/>
      <c r="F14"/>
      <c r="G14"/>
      <c r="H14"/>
      <c r="I14"/>
      <c r="J14"/>
      <c r="K14" s="2"/>
      <c r="L14" s="2"/>
      <c r="M14" s="8"/>
    </row>
    <row r="15" spans="2:13" ht="6" customHeight="1">
      <c r="B15" s="12"/>
      <c r="C15" s="2"/>
      <c r="D15"/>
      <c r="E15"/>
      <c r="F15"/>
      <c r="G15"/>
      <c r="H15"/>
      <c r="I15"/>
      <c r="J15"/>
      <c r="K15" s="2"/>
      <c r="L15" s="2"/>
      <c r="M15" s="8"/>
    </row>
    <row r="16" spans="2:13" ht="12.75">
      <c r="B16" s="12"/>
      <c r="C16" s="2"/>
      <c r="D16" s="205"/>
      <c r="E16" s="55"/>
      <c r="F16" s="55"/>
      <c r="G16"/>
      <c r="H16" s="205"/>
      <c r="I16" s="55"/>
      <c r="J16" s="55"/>
      <c r="K16" s="2"/>
      <c r="L16" s="2"/>
      <c r="M16" s="8"/>
    </row>
    <row r="17" spans="2:13" ht="12.75">
      <c r="B17" s="12"/>
      <c r="C17" s="2"/>
      <c r="D17"/>
      <c r="E17"/>
      <c r="F17" s="100"/>
      <c r="G17" s="232" t="s">
        <v>202</v>
      </c>
      <c r="H17"/>
      <c r="I17"/>
      <c r="J17" s="100"/>
      <c r="K17" s="2"/>
      <c r="L17" s="2"/>
      <c r="M17" s="8"/>
    </row>
    <row r="18" spans="2:13" ht="12.75">
      <c r="B18" s="12"/>
      <c r="C18" s="2"/>
      <c r="D18"/>
      <c r="E18"/>
      <c r="F18" s="100"/>
      <c r="G18" s="232" t="s">
        <v>17</v>
      </c>
      <c r="H18"/>
      <c r="I18"/>
      <c r="J18" s="100"/>
      <c r="K18" s="2"/>
      <c r="L18" s="2"/>
      <c r="M18" s="8"/>
    </row>
    <row r="19" spans="2:13" ht="12.75">
      <c r="B19" s="12"/>
      <c r="C19" s="2"/>
      <c r="D19"/>
      <c r="E19"/>
      <c r="F19" s="100"/>
      <c r="G19" s="273" t="s">
        <v>273</v>
      </c>
      <c r="H19"/>
      <c r="I19"/>
      <c r="J19" s="100"/>
      <c r="K19" s="2"/>
      <c r="L19" s="2"/>
      <c r="M19" s="8"/>
    </row>
    <row r="20" spans="2:13" ht="12.75">
      <c r="B20" s="12"/>
      <c r="C20" s="2"/>
      <c r="D20" s="41" t="s">
        <v>18</v>
      </c>
      <c r="E20"/>
      <c r="F20" s="100"/>
      <c r="G20"/>
      <c r="H20"/>
      <c r="I20" s="100">
        <v>3300000</v>
      </c>
      <c r="J20" s="100"/>
      <c r="K20" s="2"/>
      <c r="L20" s="2"/>
      <c r="M20" s="8"/>
    </row>
    <row r="21" spans="2:13" ht="12.75">
      <c r="B21" s="12"/>
      <c r="C21" s="2"/>
      <c r="D21" s="41" t="s">
        <v>19</v>
      </c>
      <c r="E21"/>
      <c r="F21" s="100"/>
      <c r="G21"/>
      <c r="H21"/>
      <c r="I21" s="105">
        <v>1950000</v>
      </c>
      <c r="J21" s="100"/>
      <c r="K21" s="2"/>
      <c r="L21" s="2"/>
      <c r="M21" s="8"/>
    </row>
    <row r="22" spans="2:13" ht="12.75">
      <c r="B22" s="12"/>
      <c r="C22" s="2"/>
      <c r="D22" s="41" t="s">
        <v>20</v>
      </c>
      <c r="E22"/>
      <c r="F22" s="100"/>
      <c r="G22"/>
      <c r="H22"/>
      <c r="I22" s="99">
        <v>1350000</v>
      </c>
      <c r="J22" s="100"/>
      <c r="K22" s="2"/>
      <c r="L22" s="2"/>
      <c r="M22" s="8"/>
    </row>
    <row r="23" spans="2:13" ht="12.75">
      <c r="B23" s="12"/>
      <c r="C23" s="2"/>
      <c r="D23" s="41" t="s">
        <v>92</v>
      </c>
      <c r="E23"/>
      <c r="F23" s="100"/>
      <c r="G23"/>
      <c r="H23"/>
      <c r="I23" s="99">
        <v>650000</v>
      </c>
      <c r="J23" s="100"/>
      <c r="K23" s="2"/>
      <c r="L23" s="2"/>
      <c r="M23" s="8"/>
    </row>
    <row r="24" spans="2:13" ht="12.75">
      <c r="B24" s="12"/>
      <c r="C24" s="2"/>
      <c r="D24" s="41" t="s">
        <v>21</v>
      </c>
      <c r="E24"/>
      <c r="F24" s="100"/>
      <c r="G24"/>
      <c r="H24"/>
      <c r="I24" s="105">
        <v>230000</v>
      </c>
      <c r="J24" s="100"/>
      <c r="K24" s="2"/>
      <c r="L24" s="2"/>
      <c r="M24" s="8"/>
    </row>
    <row r="25" spans="2:13" ht="12.75">
      <c r="B25" s="12"/>
      <c r="C25" s="2"/>
      <c r="D25" s="41" t="s">
        <v>203</v>
      </c>
      <c r="E25"/>
      <c r="F25" s="100"/>
      <c r="G25"/>
      <c r="H25"/>
      <c r="I25" s="99">
        <v>470000</v>
      </c>
      <c r="J25" s="100"/>
      <c r="K25" s="2"/>
      <c r="L25" s="2"/>
      <c r="M25" s="8"/>
    </row>
    <row r="26" spans="2:13" ht="12.75">
      <c r="B26" s="12"/>
      <c r="C26" s="2"/>
      <c r="D26" s="41" t="s">
        <v>23</v>
      </c>
      <c r="E26"/>
      <c r="F26" s="100"/>
      <c r="G26"/>
      <c r="H26"/>
      <c r="I26" s="105">
        <v>80000</v>
      </c>
      <c r="J26" s="100"/>
      <c r="K26" s="2"/>
      <c r="L26" s="2"/>
      <c r="M26" s="8"/>
    </row>
    <row r="27" spans="2:13" ht="12.75">
      <c r="B27" s="12"/>
      <c r="C27" s="2"/>
      <c r="D27" s="41" t="s">
        <v>24</v>
      </c>
      <c r="E27"/>
      <c r="F27" s="100"/>
      <c r="G27"/>
      <c r="H27"/>
      <c r="I27" s="99">
        <v>390000</v>
      </c>
      <c r="J27" s="100"/>
      <c r="K27" s="2"/>
      <c r="L27" s="2"/>
      <c r="M27" s="8"/>
    </row>
    <row r="28" spans="2:13" ht="12.75">
      <c r="B28" s="12"/>
      <c r="C28" s="2"/>
      <c r="D28" s="41" t="s">
        <v>25</v>
      </c>
      <c r="E28"/>
      <c r="F28" s="100"/>
      <c r="G28"/>
      <c r="H28"/>
      <c r="I28" s="105">
        <v>140000</v>
      </c>
      <c r="J28" s="100"/>
      <c r="K28" s="2"/>
      <c r="L28" s="2"/>
      <c r="M28" s="8"/>
    </row>
    <row r="29" spans="2:13" ht="13.5" thickBot="1">
      <c r="B29" s="12"/>
      <c r="C29" s="2"/>
      <c r="D29" s="41" t="s">
        <v>204</v>
      </c>
      <c r="E29"/>
      <c r="F29" s="100"/>
      <c r="G29"/>
      <c r="H29"/>
      <c r="I29" s="233">
        <v>250000</v>
      </c>
      <c r="J29" s="100"/>
      <c r="K29" s="2"/>
      <c r="L29" s="2"/>
      <c r="M29" s="8"/>
    </row>
    <row r="30" spans="2:13" ht="13.5" thickTop="1">
      <c r="B30" s="12"/>
      <c r="C30" s="2"/>
      <c r="D30"/>
      <c r="E30"/>
      <c r="F30" s="100"/>
      <c r="G30"/>
      <c r="H30"/>
      <c r="I30"/>
      <c r="J30" s="100"/>
      <c r="K30" s="2"/>
      <c r="L30" s="2"/>
      <c r="M30" s="8"/>
    </row>
    <row r="31" spans="2:13" ht="12.75">
      <c r="B31" s="12"/>
      <c r="C31" s="2"/>
      <c r="D31" s="41" t="s">
        <v>205</v>
      </c>
      <c r="E31"/>
      <c r="F31" s="100"/>
      <c r="G31"/>
      <c r="H31"/>
      <c r="I31" s="105">
        <v>10000</v>
      </c>
      <c r="J31" s="100"/>
      <c r="K31" s="2"/>
      <c r="L31" s="2"/>
      <c r="M31" s="8"/>
    </row>
    <row r="32" spans="2:13" ht="13.5" thickBot="1">
      <c r="B32" s="12"/>
      <c r="C32" s="2"/>
      <c r="D32" s="41" t="s">
        <v>206</v>
      </c>
      <c r="E32"/>
      <c r="F32" s="100"/>
      <c r="G32"/>
      <c r="H32"/>
      <c r="I32" s="233">
        <v>240000</v>
      </c>
      <c r="J32" s="100"/>
      <c r="K32" s="2"/>
      <c r="L32" s="2"/>
      <c r="M32" s="8"/>
    </row>
    <row r="33" spans="2:13" ht="13.5" thickTop="1">
      <c r="B33" s="12"/>
      <c r="C33" s="2"/>
      <c r="D33"/>
      <c r="E33"/>
      <c r="F33" s="100"/>
      <c r="G33"/>
      <c r="H33"/>
      <c r="I33"/>
      <c r="J33" s="100"/>
      <c r="K33" s="2"/>
      <c r="L33" s="2"/>
      <c r="M33" s="8"/>
    </row>
    <row r="34" spans="2:13" ht="12.75">
      <c r="B34" s="12"/>
      <c r="C34" s="2"/>
      <c r="D34" s="41" t="s">
        <v>69</v>
      </c>
      <c r="E34"/>
      <c r="F34" s="100"/>
      <c r="G34"/>
      <c r="H34"/>
      <c r="I34" s="99">
        <v>150000</v>
      </c>
      <c r="J34" s="100"/>
      <c r="K34" s="2"/>
      <c r="L34" s="2"/>
      <c r="M34" s="8"/>
    </row>
    <row r="35" spans="2:13" ht="12.75">
      <c r="B35" s="12"/>
      <c r="C35" s="2"/>
      <c r="D35" s="41" t="s">
        <v>70</v>
      </c>
      <c r="E35"/>
      <c r="F35" s="100"/>
      <c r="G35"/>
      <c r="H35"/>
      <c r="I35" s="234">
        <v>1.6</v>
      </c>
      <c r="J35" s="100"/>
      <c r="K35" s="2"/>
      <c r="L35" s="2"/>
      <c r="M35" s="8"/>
    </row>
    <row r="36" spans="2:13" ht="12.75">
      <c r="B36" s="12"/>
      <c r="C36" s="2"/>
      <c r="D36" s="41"/>
      <c r="E36"/>
      <c r="F36" s="100"/>
      <c r="G36"/>
      <c r="H36"/>
      <c r="I36"/>
      <c r="J36" s="100"/>
      <c r="K36" s="2"/>
      <c r="L36" s="2"/>
      <c r="M36" s="8"/>
    </row>
    <row r="37" spans="2:13" ht="12.75">
      <c r="B37" s="12"/>
      <c r="C37" s="2"/>
      <c r="D37" s="41"/>
      <c r="E37"/>
      <c r="F37" s="20"/>
      <c r="G37" s="235" t="s">
        <v>207</v>
      </c>
      <c r="H37"/>
      <c r="I37"/>
      <c r="J37" s="100"/>
      <c r="K37" s="2"/>
      <c r="L37" s="2"/>
      <c r="M37" s="8"/>
    </row>
    <row r="38" spans="2:13" ht="12.75">
      <c r="B38" s="12"/>
      <c r="C38" s="2"/>
      <c r="D38" s="41"/>
      <c r="E38"/>
      <c r="F38" s="20"/>
      <c r="G38" s="274" t="s">
        <v>274</v>
      </c>
      <c r="H38"/>
      <c r="I38"/>
      <c r="J38" s="100"/>
      <c r="K38" s="2"/>
      <c r="L38" s="2"/>
      <c r="M38" s="8"/>
    </row>
    <row r="39" spans="2:13" ht="12.75">
      <c r="B39" s="12"/>
      <c r="C39" s="2"/>
      <c r="D39" s="41"/>
      <c r="E39"/>
      <c r="F39" s="236"/>
      <c r="G39"/>
      <c r="H39"/>
      <c r="I39"/>
      <c r="J39" s="100"/>
      <c r="K39" s="2"/>
      <c r="L39" s="2"/>
      <c r="M39" s="8"/>
    </row>
    <row r="40" spans="2:13" ht="12.75">
      <c r="B40" s="12"/>
      <c r="C40" s="2"/>
      <c r="D40" s="41" t="s">
        <v>275</v>
      </c>
      <c r="E40"/>
      <c r="F40" s="236"/>
      <c r="G40"/>
      <c r="H40"/>
      <c r="I40" s="100">
        <v>800000</v>
      </c>
      <c r="J40" s="100"/>
      <c r="K40" s="2"/>
      <c r="L40" s="2"/>
      <c r="M40" s="8"/>
    </row>
    <row r="41" spans="2:13" ht="12.75">
      <c r="B41" s="12"/>
      <c r="C41" s="2"/>
      <c r="D41" s="41" t="s">
        <v>276</v>
      </c>
      <c r="E41"/>
      <c r="F41" s="236"/>
      <c r="G41"/>
      <c r="H41"/>
      <c r="I41" s="99">
        <v>240000</v>
      </c>
      <c r="J41" s="100"/>
      <c r="K41" s="2"/>
      <c r="L41" s="2"/>
      <c r="M41" s="8"/>
    </row>
    <row r="42" spans="2:13" ht="12.75">
      <c r="B42" s="12"/>
      <c r="C42" s="2"/>
      <c r="D42" s="41" t="s">
        <v>277</v>
      </c>
      <c r="E42"/>
      <c r="F42" s="236"/>
      <c r="G42"/>
      <c r="H42"/>
      <c r="I42" s="99">
        <v>140000</v>
      </c>
      <c r="J42" s="100"/>
      <c r="K42" s="2"/>
      <c r="L42" s="2"/>
      <c r="M42" s="8"/>
    </row>
    <row r="43" spans="2:13" ht="13.5" thickBot="1">
      <c r="B43" s="12"/>
      <c r="C43" s="2"/>
      <c r="D43" s="41" t="s">
        <v>278</v>
      </c>
      <c r="E43"/>
      <c r="F43" s="236"/>
      <c r="G43"/>
      <c r="H43"/>
      <c r="I43" s="233">
        <v>900000</v>
      </c>
      <c r="J43" s="100"/>
      <c r="K43" s="2"/>
      <c r="L43" s="2"/>
      <c r="M43" s="8"/>
    </row>
    <row r="44" spans="2:13" ht="13.5" thickTop="1">
      <c r="B44" s="12"/>
      <c r="C44" s="2"/>
      <c r="D44" s="41"/>
      <c r="E44"/>
      <c r="F44" s="236"/>
      <c r="G44"/>
      <c r="H44"/>
      <c r="I44"/>
      <c r="J44" s="100"/>
      <c r="K44" s="2"/>
      <c r="L44" s="2"/>
      <c r="M44" s="8"/>
    </row>
    <row r="45" spans="2:13" ht="12.75">
      <c r="B45" s="12"/>
      <c r="C45" s="2"/>
      <c r="D45"/>
      <c r="E45"/>
      <c r="F45" s="236"/>
      <c r="G45"/>
      <c r="H45"/>
      <c r="I45"/>
      <c r="J45" s="100"/>
      <c r="K45" s="2"/>
      <c r="L45" s="2"/>
      <c r="M45" s="8"/>
    </row>
    <row r="46" spans="2:13" ht="12.75">
      <c r="B46" s="12"/>
      <c r="C46" s="2"/>
      <c r="D46"/>
      <c r="E46"/>
      <c r="F46" s="20"/>
      <c r="G46" s="235" t="s">
        <v>208</v>
      </c>
      <c r="H46"/>
      <c r="I46"/>
      <c r="J46" s="100"/>
      <c r="K46" s="2"/>
      <c r="L46" s="2"/>
      <c r="M46" s="8"/>
    </row>
    <row r="47" spans="2:13" ht="12.75">
      <c r="B47" s="12"/>
      <c r="C47" s="2"/>
      <c r="D47"/>
      <c r="E47"/>
      <c r="F47" s="100"/>
      <c r="G47" s="50" t="s">
        <v>279</v>
      </c>
      <c r="H47" s="79"/>
      <c r="I47" s="50" t="s">
        <v>282</v>
      </c>
      <c r="J47" s="100"/>
      <c r="K47" s="2"/>
      <c r="L47" s="2"/>
      <c r="M47" s="8"/>
    </row>
    <row r="48" spans="2:13" ht="12.75">
      <c r="B48" s="12"/>
      <c r="C48" s="2"/>
      <c r="D48"/>
      <c r="E48"/>
      <c r="F48" s="206" t="s">
        <v>43</v>
      </c>
      <c r="G48"/>
      <c r="H48"/>
      <c r="I48"/>
      <c r="J48" s="100"/>
      <c r="K48" s="2"/>
      <c r="L48" s="2"/>
      <c r="M48" s="8"/>
    </row>
    <row r="49" spans="2:13" ht="12.75">
      <c r="B49" s="12"/>
      <c r="C49" s="2"/>
      <c r="D49" s="50" t="s">
        <v>252</v>
      </c>
      <c r="E49"/>
      <c r="F49"/>
      <c r="G49"/>
      <c r="H49"/>
      <c r="I49"/>
      <c r="J49" s="100"/>
      <c r="K49" s="2"/>
      <c r="L49" s="2"/>
      <c r="M49" s="8"/>
    </row>
    <row r="50" spans="2:13" ht="12.75">
      <c r="B50" s="12"/>
      <c r="C50" s="2"/>
      <c r="D50" s="41" t="s">
        <v>29</v>
      </c>
      <c r="E50"/>
      <c r="F50"/>
      <c r="G50" s="100">
        <v>120000</v>
      </c>
      <c r="H50" s="100"/>
      <c r="I50" s="100">
        <v>100000</v>
      </c>
      <c r="J50" s="100"/>
      <c r="K50" s="2"/>
      <c r="L50" s="2"/>
      <c r="M50" s="8"/>
    </row>
    <row r="51" spans="2:13" ht="12.75">
      <c r="B51" s="12"/>
      <c r="C51" s="2"/>
      <c r="D51" s="41" t="s">
        <v>209</v>
      </c>
      <c r="E51"/>
      <c r="F51"/>
      <c r="G51" s="99">
        <v>510000</v>
      </c>
      <c r="H51"/>
      <c r="I51" s="99">
        <v>500000</v>
      </c>
      <c r="J51" s="100"/>
      <c r="K51" s="2"/>
      <c r="L51" s="2"/>
      <c r="M51" s="8"/>
    </row>
    <row r="52" spans="2:13" ht="12.75">
      <c r="B52" s="12"/>
      <c r="C52" s="2"/>
      <c r="D52" s="41" t="s">
        <v>36</v>
      </c>
      <c r="E52"/>
      <c r="F52"/>
      <c r="G52" s="99">
        <v>640000</v>
      </c>
      <c r="H52"/>
      <c r="I52" s="99">
        <v>610000</v>
      </c>
      <c r="J52" s="100"/>
      <c r="K52" s="2"/>
      <c r="L52" s="2"/>
      <c r="M52" s="8"/>
    </row>
    <row r="53" spans="2:13" ht="12.75">
      <c r="B53" s="12"/>
      <c r="C53" s="2"/>
      <c r="D53" s="41" t="s">
        <v>78</v>
      </c>
      <c r="E53"/>
      <c r="F53"/>
      <c r="G53" s="105">
        <v>30000</v>
      </c>
      <c r="H53"/>
      <c r="I53" s="105">
        <v>60000</v>
      </c>
      <c r="J53" s="100"/>
      <c r="K53" s="2"/>
      <c r="L53" s="2"/>
      <c r="M53" s="8"/>
    </row>
    <row r="54" spans="2:13" ht="12.75">
      <c r="B54" s="12"/>
      <c r="C54" s="2"/>
      <c r="D54" s="79" t="s">
        <v>107</v>
      </c>
      <c r="E54"/>
      <c r="F54"/>
      <c r="G54" s="99">
        <f>SUM(G50:G53)</f>
        <v>1300000</v>
      </c>
      <c r="H54"/>
      <c r="I54" s="99">
        <v>1270000</v>
      </c>
      <c r="J54" s="100"/>
      <c r="K54" s="2"/>
      <c r="L54" s="2"/>
      <c r="M54" s="8"/>
    </row>
    <row r="55" spans="2:13" ht="12.75">
      <c r="B55" s="12"/>
      <c r="C55" s="2"/>
      <c r="D55" s="41" t="s">
        <v>210</v>
      </c>
      <c r="E55"/>
      <c r="F55"/>
      <c r="G55" s="99">
        <v>80000</v>
      </c>
      <c r="H55"/>
      <c r="I55" s="99">
        <v>90000</v>
      </c>
      <c r="J55" s="100"/>
      <c r="K55" s="2"/>
      <c r="L55" s="2"/>
      <c r="M55" s="8"/>
    </row>
    <row r="56" spans="2:13" ht="12.75">
      <c r="B56" s="12"/>
      <c r="C56" s="2"/>
      <c r="D56" s="41" t="s">
        <v>47</v>
      </c>
      <c r="E56"/>
      <c r="F56" s="100">
        <v>2600000</v>
      </c>
      <c r="G56"/>
      <c r="H56" s="100">
        <v>2000000</v>
      </c>
      <c r="I56"/>
      <c r="J56" s="100"/>
      <c r="K56" s="2"/>
      <c r="L56" s="2"/>
      <c r="M56" s="8"/>
    </row>
    <row r="57" spans="2:13" ht="12.75">
      <c r="B57" s="12"/>
      <c r="C57" s="2"/>
      <c r="D57" s="41" t="s">
        <v>48</v>
      </c>
      <c r="E57"/>
      <c r="F57" s="105">
        <v>1230000</v>
      </c>
      <c r="G57"/>
      <c r="H57" s="105">
        <v>1000000</v>
      </c>
      <c r="I57"/>
      <c r="J57" s="100"/>
      <c r="K57" s="2"/>
      <c r="L57" s="2"/>
      <c r="M57" s="8"/>
    </row>
    <row r="58" spans="2:13" ht="12.75">
      <c r="B58" s="12"/>
      <c r="C58" s="2"/>
      <c r="D58" s="41" t="s">
        <v>81</v>
      </c>
      <c r="E58"/>
      <c r="F58"/>
      <c r="G58" s="99">
        <v>1370000</v>
      </c>
      <c r="H58"/>
      <c r="I58" s="99">
        <v>1000000</v>
      </c>
      <c r="J58" s="100"/>
      <c r="K58" s="2"/>
      <c r="L58" s="2"/>
      <c r="M58" s="8"/>
    </row>
    <row r="59" spans="2:13" ht="13.5" thickBot="1">
      <c r="B59" s="12"/>
      <c r="C59" s="2"/>
      <c r="D59" s="79" t="s">
        <v>84</v>
      </c>
      <c r="E59"/>
      <c r="F59"/>
      <c r="G59" s="233">
        <f>SUM(G54:G58)</f>
        <v>2750000</v>
      </c>
      <c r="H59" s="100"/>
      <c r="I59" s="233">
        <v>2360000</v>
      </c>
      <c r="J59" s="100"/>
      <c r="K59" s="2"/>
      <c r="L59" s="2"/>
      <c r="M59" s="8"/>
    </row>
    <row r="60" spans="2:13" ht="13.5" thickTop="1">
      <c r="B60" s="12"/>
      <c r="C60" s="2"/>
      <c r="D60"/>
      <c r="E60"/>
      <c r="F60"/>
      <c r="G60"/>
      <c r="H60"/>
      <c r="I60"/>
      <c r="J60" s="100"/>
      <c r="K60" s="2"/>
      <c r="L60" s="2"/>
      <c r="M60" s="8"/>
    </row>
    <row r="61" spans="2:13" ht="12.75">
      <c r="B61" s="12"/>
      <c r="C61" s="2"/>
      <c r="D61"/>
      <c r="E61"/>
      <c r="F61" s="206" t="s">
        <v>50</v>
      </c>
      <c r="G61"/>
      <c r="H61"/>
      <c r="I61"/>
      <c r="J61" s="100"/>
      <c r="K61" s="2"/>
      <c r="L61" s="2"/>
      <c r="M61" s="8"/>
    </row>
    <row r="62" spans="2:13" ht="12.75">
      <c r="B62" s="12"/>
      <c r="C62" s="2"/>
      <c r="D62" s="50" t="s">
        <v>60</v>
      </c>
      <c r="E62"/>
      <c r="F62" s="100"/>
      <c r="G62"/>
      <c r="H62"/>
      <c r="I62"/>
      <c r="J62" s="100"/>
      <c r="K62" s="2"/>
      <c r="L62" s="2"/>
      <c r="M62" s="8"/>
    </row>
    <row r="63" spans="2:13" ht="12.75">
      <c r="B63" s="12"/>
      <c r="C63" s="2"/>
      <c r="D63" s="41" t="s">
        <v>33</v>
      </c>
      <c r="E63"/>
      <c r="F63" s="99"/>
      <c r="G63" s="100">
        <v>550000</v>
      </c>
      <c r="H63" s="100"/>
      <c r="I63" s="100">
        <v>300000</v>
      </c>
      <c r="J63" s="99"/>
      <c r="K63" s="2"/>
      <c r="L63" s="2"/>
      <c r="M63" s="8"/>
    </row>
    <row r="64" spans="2:13" ht="12.75">
      <c r="B64" s="12"/>
      <c r="C64" s="2"/>
      <c r="D64" s="41" t="s">
        <v>40</v>
      </c>
      <c r="E64"/>
      <c r="F64" s="99"/>
      <c r="G64" s="99">
        <v>500000</v>
      </c>
      <c r="H64"/>
      <c r="I64" s="99">
        <v>500000</v>
      </c>
      <c r="J64" s="99"/>
      <c r="K64" s="2"/>
      <c r="L64" s="2"/>
      <c r="M64" s="8"/>
    </row>
    <row r="65" spans="2:13" ht="12.75">
      <c r="B65" s="12"/>
      <c r="C65" s="2"/>
      <c r="D65" s="41" t="s">
        <v>211</v>
      </c>
      <c r="E65"/>
      <c r="F65" s="99"/>
      <c r="G65" s="105">
        <v>50000</v>
      </c>
      <c r="H65"/>
      <c r="I65" s="105">
        <v>70000</v>
      </c>
      <c r="J65" s="99"/>
      <c r="K65" s="2"/>
      <c r="L65" s="2"/>
      <c r="M65" s="8"/>
    </row>
    <row r="66" spans="2:13" ht="12.75">
      <c r="B66" s="12"/>
      <c r="C66" s="2"/>
      <c r="D66" s="50" t="s">
        <v>52</v>
      </c>
      <c r="E66"/>
      <c r="F66" s="99"/>
      <c r="G66" s="99">
        <v>1100000</v>
      </c>
      <c r="H66" s="205"/>
      <c r="I66" s="98">
        <v>870000</v>
      </c>
      <c r="J66" s="211"/>
      <c r="K66" s="2"/>
      <c r="L66" s="2"/>
      <c r="M66" s="8"/>
    </row>
    <row r="67" spans="2:13" ht="12.75">
      <c r="B67" s="12"/>
      <c r="C67" s="2"/>
      <c r="D67" s="50" t="s">
        <v>61</v>
      </c>
      <c r="E67"/>
      <c r="F67" s="104"/>
      <c r="G67"/>
      <c r="H67"/>
      <c r="I67"/>
      <c r="J67" s="104"/>
      <c r="K67" s="2"/>
      <c r="L67" s="2"/>
      <c r="M67" s="8"/>
    </row>
    <row r="68" spans="2:13" ht="12.75">
      <c r="B68" s="12"/>
      <c r="C68" s="2"/>
      <c r="D68" s="41" t="s">
        <v>212</v>
      </c>
      <c r="E68"/>
      <c r="F68"/>
      <c r="G68" s="105">
        <v>160000</v>
      </c>
      <c r="H68"/>
      <c r="I68" s="105">
        <v>100000</v>
      </c>
      <c r="J68"/>
      <c r="K68" s="2"/>
      <c r="L68" s="2"/>
      <c r="M68" s="8"/>
    </row>
    <row r="69" spans="2:13" ht="12.75">
      <c r="B69" s="12"/>
      <c r="C69" s="2"/>
      <c r="D69" s="50" t="s">
        <v>253</v>
      </c>
      <c r="E69"/>
      <c r="F69"/>
      <c r="G69" s="99">
        <v>1260000</v>
      </c>
      <c r="H69"/>
      <c r="I69" s="99">
        <v>970000</v>
      </c>
      <c r="J69"/>
      <c r="K69" s="2"/>
      <c r="L69" s="2"/>
      <c r="M69" s="8"/>
    </row>
    <row r="70" spans="2:13" ht="12.75">
      <c r="B70" s="12"/>
      <c r="C70" s="2"/>
      <c r="D70" s="50" t="s">
        <v>64</v>
      </c>
      <c r="E70"/>
      <c r="F70"/>
      <c r="G70"/>
      <c r="H70"/>
      <c r="I70"/>
      <c r="J70"/>
      <c r="K70" s="2"/>
      <c r="L70" s="2"/>
      <c r="M70" s="8"/>
    </row>
    <row r="71" spans="2:13" ht="12.75">
      <c r="B71" s="12"/>
      <c r="C71" s="2"/>
      <c r="D71" s="41" t="s">
        <v>62</v>
      </c>
      <c r="E71"/>
      <c r="F71"/>
      <c r="G71" s="99">
        <v>90000</v>
      </c>
      <c r="H71"/>
      <c r="I71" s="99">
        <v>90000</v>
      </c>
      <c r="J71"/>
      <c r="K71" s="2"/>
      <c r="L71" s="2"/>
      <c r="M71" s="8"/>
    </row>
    <row r="72" spans="2:13" ht="12.75" customHeight="1">
      <c r="B72" s="12"/>
      <c r="C72" s="2"/>
      <c r="D72" s="41" t="s">
        <v>80</v>
      </c>
      <c r="E72"/>
      <c r="F72"/>
      <c r="G72" s="99">
        <v>500000</v>
      </c>
      <c r="H72"/>
      <c r="I72" s="99">
        <v>500000</v>
      </c>
      <c r="J72"/>
      <c r="K72" s="2"/>
      <c r="L72" s="2"/>
      <c r="M72" s="8"/>
    </row>
    <row r="73" spans="2:13" ht="12.75" customHeight="1">
      <c r="B73" s="12"/>
      <c r="C73" s="2"/>
      <c r="D73" s="41" t="s">
        <v>28</v>
      </c>
      <c r="E73"/>
      <c r="F73"/>
      <c r="G73" s="105">
        <v>900000</v>
      </c>
      <c r="H73"/>
      <c r="I73" s="105">
        <v>800000</v>
      </c>
      <c r="J73"/>
      <c r="K73" s="2"/>
      <c r="L73" s="2"/>
      <c r="M73" s="8"/>
    </row>
    <row r="74" spans="2:13" ht="12.75" customHeight="1">
      <c r="B74" s="12"/>
      <c r="C74" s="2"/>
      <c r="D74" s="50" t="s">
        <v>82</v>
      </c>
      <c r="E74"/>
      <c r="F74"/>
      <c r="G74" s="99">
        <v>1490000</v>
      </c>
      <c r="H74"/>
      <c r="I74" s="99">
        <v>1390000</v>
      </c>
      <c r="J74"/>
      <c r="K74" s="2"/>
      <c r="L74" s="2"/>
      <c r="M74" s="8"/>
    </row>
    <row r="75" spans="2:13" ht="12.75" customHeight="1" thickBot="1">
      <c r="B75" s="12"/>
      <c r="C75" s="2"/>
      <c r="D75" s="79" t="s">
        <v>213</v>
      </c>
      <c r="E75"/>
      <c r="F75"/>
      <c r="G75" s="233">
        <v>2750000</v>
      </c>
      <c r="H75" s="100"/>
      <c r="I75" s="233">
        <v>2360000</v>
      </c>
      <c r="J75"/>
      <c r="K75" s="2"/>
      <c r="L75" s="2"/>
      <c r="M75" s="8"/>
    </row>
    <row r="76" spans="2:13" ht="12.75" customHeight="1" thickTop="1">
      <c r="B76" s="12"/>
      <c r="C76" s="2"/>
      <c r="D76"/>
      <c r="E76"/>
      <c r="F76"/>
      <c r="G76"/>
      <c r="H76"/>
      <c r="I76"/>
      <c r="J76"/>
      <c r="K76" s="2"/>
      <c r="L76" s="2"/>
      <c r="M76" s="8"/>
    </row>
    <row r="77" spans="2:13" ht="12.75">
      <c r="B77" s="12"/>
      <c r="C77" s="2"/>
      <c r="D77"/>
      <c r="E77"/>
      <c r="F77"/>
      <c r="G77"/>
      <c r="H77"/>
      <c r="I77"/>
      <c r="J77"/>
      <c r="K77" s="2"/>
      <c r="L77" s="2"/>
      <c r="M77" s="8"/>
    </row>
    <row r="78" spans="2:13" ht="12.75">
      <c r="B78" s="12"/>
      <c r="C78" s="2"/>
      <c r="D78"/>
      <c r="E78"/>
      <c r="F78"/>
      <c r="G78"/>
      <c r="H78"/>
      <c r="I78"/>
      <c r="J78"/>
      <c r="K78" s="2"/>
      <c r="L78" s="2"/>
      <c r="M78" s="8"/>
    </row>
    <row r="79" spans="2:13" ht="13.5" thickBot="1">
      <c r="B79" s="12"/>
      <c r="C79" s="2"/>
      <c r="D79" s="2"/>
      <c r="E79" s="4"/>
      <c r="F79" s="4"/>
      <c r="G79" s="17"/>
      <c r="H79" s="17"/>
      <c r="I79" s="17"/>
      <c r="J79" s="2"/>
      <c r="K79" s="2"/>
      <c r="L79" s="2"/>
      <c r="M79" s="8"/>
    </row>
    <row r="80" spans="2:13" ht="6" customHeight="1" thickTop="1">
      <c r="B80" s="21"/>
      <c r="C80" s="9"/>
      <c r="D80" s="9"/>
      <c r="E80" s="26"/>
      <c r="F80" s="26"/>
      <c r="G80" s="18"/>
      <c r="H80" s="18"/>
      <c r="I80" s="18"/>
      <c r="J80" s="9"/>
      <c r="K80" s="9"/>
      <c r="L80" s="9"/>
      <c r="M80" s="21"/>
    </row>
    <row r="81" spans="2:13" ht="22.5">
      <c r="B81" s="12"/>
      <c r="C81" s="2"/>
      <c r="D81" s="6" t="s">
        <v>6</v>
      </c>
      <c r="E81" s="3"/>
      <c r="F81" s="3"/>
      <c r="G81" s="3"/>
      <c r="H81" s="3"/>
      <c r="I81" s="3"/>
      <c r="J81" s="3"/>
      <c r="K81" s="3"/>
      <c r="L81" s="2"/>
      <c r="M81" s="8"/>
    </row>
    <row r="82" spans="2:13" ht="6" customHeight="1">
      <c r="B82" s="12"/>
      <c r="C82" s="2"/>
      <c r="D82" s="6"/>
      <c r="E82" s="6"/>
      <c r="F82" s="6"/>
      <c r="G82" s="6"/>
      <c r="H82" s="6"/>
      <c r="I82" s="6"/>
      <c r="J82" s="6"/>
      <c r="K82" s="6"/>
      <c r="L82" s="2"/>
      <c r="M82" s="8"/>
    </row>
    <row r="83" spans="2:13" ht="22.5">
      <c r="B83" s="12"/>
      <c r="C83" s="2"/>
      <c r="D83" s="16" t="str">
        <f>T(D6)</f>
        <v>Problem 2-26</v>
      </c>
      <c r="E83" s="6"/>
      <c r="F83" s="6"/>
      <c r="G83" s="6"/>
      <c r="H83" s="6"/>
      <c r="I83" s="6"/>
      <c r="J83" s="6"/>
      <c r="K83" s="6"/>
      <c r="L83" s="2"/>
      <c r="M83" s="8"/>
    </row>
    <row r="84" spans="2:13" ht="22.5">
      <c r="B84" s="12"/>
      <c r="C84" s="2"/>
      <c r="D84" s="16" t="s">
        <v>7</v>
      </c>
      <c r="E84" s="6"/>
      <c r="F84" s="6"/>
      <c r="G84" s="6"/>
      <c r="H84" s="6"/>
      <c r="I84" s="6"/>
      <c r="J84" s="6"/>
      <c r="K84" s="6"/>
      <c r="L84" s="2"/>
      <c r="M84" s="8"/>
    </row>
    <row r="85" spans="3:13" ht="22.5">
      <c r="C85" s="2"/>
      <c r="D85" s="24" t="s">
        <v>192</v>
      </c>
      <c r="E85" s="6"/>
      <c r="F85" s="6"/>
      <c r="G85" s="6"/>
      <c r="H85" s="6"/>
      <c r="I85" s="6"/>
      <c r="J85" s="6"/>
      <c r="K85" s="6"/>
      <c r="L85" s="2"/>
      <c r="M85" s="8"/>
    </row>
    <row r="86" spans="2:13" ht="9.75" customHeight="1">
      <c r="B86" s="12"/>
      <c r="C86" s="2"/>
      <c r="D86" s="79"/>
      <c r="E86"/>
      <c r="F86"/>
      <c r="G86" s="48"/>
      <c r="H86" s="23"/>
      <c r="I86" s="48"/>
      <c r="J86"/>
      <c r="K86" s="6"/>
      <c r="L86" s="2"/>
      <c r="M86" s="8"/>
    </row>
    <row r="87" spans="2:13" ht="15" customHeight="1">
      <c r="B87" s="12"/>
      <c r="C87" s="2"/>
      <c r="D87" s="41" t="s">
        <v>280</v>
      </c>
      <c r="E87"/>
      <c r="F87"/>
      <c r="G87" s="48"/>
      <c r="H87" s="23"/>
      <c r="I87" s="48"/>
      <c r="J87"/>
      <c r="K87" s="6"/>
      <c r="L87" s="2"/>
      <c r="M87" s="8"/>
    </row>
    <row r="88" spans="2:13" ht="15" customHeight="1">
      <c r="B88" s="12"/>
      <c r="C88" s="2"/>
      <c r="D88" s="41"/>
      <c r="E88"/>
      <c r="F88"/>
      <c r="G88" s="48"/>
      <c r="H88" s="23"/>
      <c r="I88" s="48"/>
      <c r="J88"/>
      <c r="K88" s="6"/>
      <c r="L88" s="2"/>
      <c r="M88" s="8"/>
    </row>
    <row r="89" spans="2:13" ht="15" customHeight="1">
      <c r="B89" s="12"/>
      <c r="C89" s="2"/>
      <c r="D89" s="41"/>
      <c r="E89"/>
      <c r="F89" s="79" t="s">
        <v>214</v>
      </c>
      <c r="G89" s="48"/>
      <c r="H89" s="23"/>
      <c r="I89" s="48"/>
      <c r="J89" s="216"/>
      <c r="K89" s="6"/>
      <c r="L89" s="2"/>
      <c r="M89" s="8"/>
    </row>
    <row r="90" spans="2:13" ht="15" customHeight="1">
      <c r="B90" s="12"/>
      <c r="C90" s="2"/>
      <c r="D90" s="41"/>
      <c r="E90" s="80"/>
      <c r="F90" s="157" t="s">
        <v>110</v>
      </c>
      <c r="G90" s="82"/>
      <c r="H90" s="23"/>
      <c r="I90" s="48"/>
      <c r="J90"/>
      <c r="K90" s="6"/>
      <c r="L90" s="2"/>
      <c r="M90" s="8"/>
    </row>
    <row r="91" spans="2:13" ht="15" customHeight="1">
      <c r="B91" s="12"/>
      <c r="C91" s="2"/>
      <c r="D91" s="79"/>
      <c r="E91"/>
      <c r="F91" s="50" t="s">
        <v>281</v>
      </c>
      <c r="G91" s="48"/>
      <c r="H91" s="23"/>
      <c r="I91" s="48"/>
      <c r="J91"/>
      <c r="K91" s="6"/>
      <c r="L91" s="2"/>
      <c r="M91" s="8"/>
    </row>
    <row r="92" spans="2:13" ht="15" customHeight="1">
      <c r="B92" s="12"/>
      <c r="C92" s="2"/>
      <c r="D92" s="79"/>
      <c r="E92"/>
      <c r="F92"/>
      <c r="G92" s="48"/>
      <c r="H92" s="23"/>
      <c r="I92" s="48"/>
      <c r="J92"/>
      <c r="K92" s="6"/>
      <c r="L92" s="2"/>
      <c r="M92" s="8"/>
    </row>
    <row r="93" spans="2:13" ht="15" customHeight="1">
      <c r="B93" s="12"/>
      <c r="C93" s="2"/>
      <c r="D93" s="79" t="s">
        <v>111</v>
      </c>
      <c r="E93"/>
      <c r="F93"/>
      <c r="G93" s="48"/>
      <c r="H93" s="23"/>
      <c r="I93" s="48"/>
      <c r="J93"/>
      <c r="K93" s="6"/>
      <c r="L93" s="2"/>
      <c r="M93" s="8"/>
    </row>
    <row r="94" spans="2:13" ht="15" customHeight="1">
      <c r="B94" s="12"/>
      <c r="C94" s="2"/>
      <c r="D94" s="41" t="s">
        <v>195</v>
      </c>
      <c r="E94"/>
      <c r="F94" s="48"/>
      <c r="G94" s="48"/>
      <c r="H94" s="23"/>
      <c r="I94" s="268">
        <f>I29</f>
        <v>250000</v>
      </c>
      <c r="J94"/>
      <c r="K94" s="6"/>
      <c r="L94" s="2"/>
      <c r="M94" s="8"/>
    </row>
    <row r="95" spans="3:13" ht="15" customHeight="1">
      <c r="C95" s="2"/>
      <c r="D95" t="s">
        <v>112</v>
      </c>
      <c r="E95"/>
      <c r="F95" s="48"/>
      <c r="G95" s="48"/>
      <c r="H95" s="23"/>
      <c r="I95" s="48"/>
      <c r="J95"/>
      <c r="K95" s="6"/>
      <c r="L95" s="2"/>
      <c r="M95" s="8"/>
    </row>
    <row r="96" spans="3:13" ht="15" customHeight="1">
      <c r="C96" s="2"/>
      <c r="D96" t="s">
        <v>113</v>
      </c>
      <c r="E96" s="48"/>
      <c r="F96" s="48"/>
      <c r="G96" s="48"/>
      <c r="H96" s="269">
        <f>I24</f>
        <v>230000</v>
      </c>
      <c r="I96" s="119">
        <f>H96</f>
        <v>230000</v>
      </c>
      <c r="J96"/>
      <c r="K96" s="6"/>
      <c r="L96" s="2"/>
      <c r="M96" s="8"/>
    </row>
    <row r="97" spans="3:13" ht="15" customHeight="1">
      <c r="C97" s="2"/>
      <c r="D97" t="s">
        <v>114</v>
      </c>
      <c r="E97" s="48"/>
      <c r="F97" s="48"/>
      <c r="G97" s="48"/>
      <c r="H97" s="89"/>
      <c r="I97" s="117">
        <f>+I94+H96</f>
        <v>480000</v>
      </c>
      <c r="J97"/>
      <c r="K97" s="6"/>
      <c r="L97" s="2"/>
      <c r="M97" s="8"/>
    </row>
    <row r="98" spans="3:13" ht="15" customHeight="1">
      <c r="C98" s="2"/>
      <c r="D98" t="s">
        <v>115</v>
      </c>
      <c r="E98"/>
      <c r="F98" s="48"/>
      <c r="G98" s="48"/>
      <c r="H98" s="48"/>
      <c r="I98" s="48"/>
      <c r="J98"/>
      <c r="K98" s="6"/>
      <c r="L98" s="2"/>
      <c r="M98" s="8"/>
    </row>
    <row r="99" spans="3:13" ht="15" customHeight="1">
      <c r="C99" s="2"/>
      <c r="D99" t="s">
        <v>116</v>
      </c>
      <c r="E99" s="48"/>
      <c r="F99" s="48"/>
      <c r="G99" s="48"/>
      <c r="H99" s="222">
        <f>I51-G51</f>
        <v>-10000</v>
      </c>
      <c r="I99" s="228"/>
      <c r="J99"/>
      <c r="K99" s="6"/>
      <c r="L99" s="2"/>
      <c r="M99" s="8"/>
    </row>
    <row r="100" spans="3:13" ht="15" customHeight="1">
      <c r="C100" s="2"/>
      <c r="D100" t="s">
        <v>117</v>
      </c>
      <c r="E100" s="48"/>
      <c r="F100" s="48"/>
      <c r="G100" s="48"/>
      <c r="H100" s="222">
        <f>I52-G52</f>
        <v>-30000</v>
      </c>
      <c r="I100" s="228"/>
      <c r="J100"/>
      <c r="K100" s="6"/>
      <c r="L100" s="2"/>
      <c r="M100" s="8"/>
    </row>
    <row r="101" spans="3:13" ht="15" customHeight="1">
      <c r="C101" s="2"/>
      <c r="D101" s="41" t="s">
        <v>215</v>
      </c>
      <c r="E101" s="48"/>
      <c r="F101" s="48"/>
      <c r="G101" s="48"/>
      <c r="H101" s="222">
        <f>I53-G53</f>
        <v>30000</v>
      </c>
      <c r="I101" s="228"/>
      <c r="J101"/>
      <c r="K101" s="6"/>
      <c r="L101" s="2"/>
      <c r="M101" s="8"/>
    </row>
    <row r="102" spans="3:13" ht="15" customHeight="1">
      <c r="C102" s="2"/>
      <c r="D102" t="s">
        <v>118</v>
      </c>
      <c r="E102" s="48"/>
      <c r="F102" s="48"/>
      <c r="G102" s="48"/>
      <c r="H102" s="222">
        <f>G63-I63</f>
        <v>250000</v>
      </c>
      <c r="I102" s="238" t="s">
        <v>88</v>
      </c>
      <c r="J102"/>
      <c r="K102" s="6"/>
      <c r="L102" s="2"/>
      <c r="M102" s="8"/>
    </row>
    <row r="103" spans="3:13" ht="15" customHeight="1">
      <c r="C103" s="2"/>
      <c r="D103" s="216" t="s">
        <v>216</v>
      </c>
      <c r="E103" s="48"/>
      <c r="F103" s="48"/>
      <c r="G103" s="48"/>
      <c r="H103" s="229">
        <f>G65-I65</f>
        <v>-20000</v>
      </c>
      <c r="I103" s="238" t="s">
        <v>88</v>
      </c>
      <c r="J103"/>
      <c r="K103" s="6"/>
      <c r="L103" s="2"/>
      <c r="M103" s="8"/>
    </row>
    <row r="104" spans="3:13" ht="15" customHeight="1">
      <c r="C104" s="2"/>
      <c r="D104" s="20" t="s">
        <v>120</v>
      </c>
      <c r="E104" s="48"/>
      <c r="F104" s="48"/>
      <c r="G104" s="48"/>
      <c r="H104" s="239"/>
      <c r="I104" s="229">
        <f>SUM(H99:H103)</f>
        <v>220000</v>
      </c>
      <c r="J104"/>
      <c r="K104" s="6"/>
      <c r="L104" s="2"/>
      <c r="M104" s="8"/>
    </row>
    <row r="105" spans="3:13" ht="15" customHeight="1">
      <c r="C105" s="2"/>
      <c r="D105" s="156" t="s">
        <v>121</v>
      </c>
      <c r="E105" s="48"/>
      <c r="F105" s="48"/>
      <c r="G105" s="48"/>
      <c r="H105" s="48"/>
      <c r="I105" s="83">
        <f>SUM(I97:I104)</f>
        <v>700000</v>
      </c>
      <c r="J105"/>
      <c r="K105" s="6"/>
      <c r="L105" s="2"/>
      <c r="M105" s="8"/>
    </row>
    <row r="106" spans="3:13" ht="15" customHeight="1">
      <c r="C106" s="2"/>
      <c r="D106" s="84" t="s">
        <v>122</v>
      </c>
      <c r="E106" s="2"/>
      <c r="F106" s="2"/>
      <c r="G106" s="48"/>
      <c r="H106" s="48"/>
      <c r="I106" s="48"/>
      <c r="J106"/>
      <c r="K106" s="6"/>
      <c r="L106" s="2"/>
      <c r="M106" s="8"/>
    </row>
    <row r="107" spans="3:13" ht="15" customHeight="1">
      <c r="C107" s="2"/>
      <c r="D107" s="216" t="s">
        <v>217</v>
      </c>
      <c r="E107" s="2"/>
      <c r="F107" s="2"/>
      <c r="G107" s="48"/>
      <c r="H107" s="240">
        <f>I55-G55</f>
        <v>10000</v>
      </c>
      <c r="I107" s="48"/>
      <c r="J107"/>
      <c r="K107" s="6"/>
      <c r="L107" s="2"/>
      <c r="M107" s="8"/>
    </row>
    <row r="108" spans="3:13" ht="15" customHeight="1">
      <c r="C108" s="2"/>
      <c r="D108" s="20" t="s">
        <v>123</v>
      </c>
      <c r="E108" s="48"/>
      <c r="F108" s="48"/>
      <c r="G108" s="48"/>
      <c r="H108" s="230">
        <f>H56-F56</f>
        <v>-600000</v>
      </c>
      <c r="I108" s="88" t="s">
        <v>88</v>
      </c>
      <c r="J108"/>
      <c r="K108" s="6"/>
      <c r="L108" s="2"/>
      <c r="M108" s="8"/>
    </row>
    <row r="109" spans="3:13" ht="15" customHeight="1">
      <c r="C109" s="2"/>
      <c r="D109" s="216" t="s">
        <v>124</v>
      </c>
      <c r="E109" s="20"/>
      <c r="F109" s="20"/>
      <c r="G109" s="48"/>
      <c r="H109" s="48"/>
      <c r="I109" s="85">
        <f>SUM(H107:H108)</f>
        <v>-590000</v>
      </c>
      <c r="J109"/>
      <c r="K109" s="6"/>
      <c r="L109" s="2"/>
      <c r="M109" s="8"/>
    </row>
    <row r="110" spans="3:13" ht="15" customHeight="1">
      <c r="C110" s="2"/>
      <c r="D110" s="84" t="s">
        <v>125</v>
      </c>
      <c r="E110" s="20"/>
      <c r="F110" s="20"/>
      <c r="G110" s="48"/>
      <c r="H110" s="48"/>
      <c r="I110" s="48"/>
      <c r="J110"/>
      <c r="K110" s="6"/>
      <c r="L110" s="2"/>
      <c r="M110" s="8"/>
    </row>
    <row r="111" spans="3:13" ht="15" customHeight="1">
      <c r="C111" s="2"/>
      <c r="D111" s="216" t="s">
        <v>218</v>
      </c>
      <c r="E111" s="48"/>
      <c r="F111" s="48"/>
      <c r="G111" s="48"/>
      <c r="H111" s="222">
        <f>G68-I68</f>
        <v>60000</v>
      </c>
      <c r="I111" s="228"/>
      <c r="J111"/>
      <c r="K111" s="6"/>
      <c r="L111" s="2"/>
      <c r="M111" s="8"/>
    </row>
    <row r="112" spans="3:13" ht="15" customHeight="1">
      <c r="C112" s="2"/>
      <c r="D112" s="216" t="s">
        <v>219</v>
      </c>
      <c r="E112" s="48"/>
      <c r="F112" s="48"/>
      <c r="G112" s="48"/>
      <c r="H112" s="222">
        <f>-I31</f>
        <v>-10000</v>
      </c>
      <c r="I112" s="228"/>
      <c r="J112"/>
      <c r="K112" s="6"/>
      <c r="L112" s="2"/>
      <c r="M112" s="8"/>
    </row>
    <row r="113" spans="3:13" ht="15" customHeight="1">
      <c r="C113" s="2"/>
      <c r="D113" s="20" t="s">
        <v>127</v>
      </c>
      <c r="E113" s="23"/>
      <c r="F113" s="23"/>
      <c r="G113" s="23"/>
      <c r="H113" s="229">
        <f>-I42</f>
        <v>-140000</v>
      </c>
      <c r="I113" s="228"/>
      <c r="J113"/>
      <c r="K113" s="6"/>
      <c r="L113" s="2"/>
      <c r="M113" s="8"/>
    </row>
    <row r="114" spans="3:13" ht="15" customHeight="1">
      <c r="C114" s="2"/>
      <c r="D114" s="20" t="s">
        <v>128</v>
      </c>
      <c r="E114" s="20"/>
      <c r="F114" s="20"/>
      <c r="G114" s="48"/>
      <c r="H114" s="228"/>
      <c r="I114" s="241">
        <f>SUM(H111:H113)</f>
        <v>-90000</v>
      </c>
      <c r="J114"/>
      <c r="K114" s="6"/>
      <c r="L114" s="2"/>
      <c r="M114" s="8"/>
    </row>
    <row r="115" spans="3:13" ht="15" customHeight="1">
      <c r="C115" s="2"/>
      <c r="D115" s="216" t="s">
        <v>220</v>
      </c>
      <c r="E115" s="20"/>
      <c r="F115" s="20"/>
      <c r="G115" s="48"/>
      <c r="H115" s="228"/>
      <c r="I115" s="98">
        <f>SUM(I105:I114)</f>
        <v>20000</v>
      </c>
      <c r="J115"/>
      <c r="K115" s="6"/>
      <c r="L115" s="2"/>
      <c r="M115" s="8"/>
    </row>
    <row r="116" spans="3:13" ht="15" customHeight="1">
      <c r="C116" s="2"/>
      <c r="D116" s="20" t="s">
        <v>145</v>
      </c>
      <c r="E116" s="20"/>
      <c r="F116" s="20"/>
      <c r="G116" s="48"/>
      <c r="H116" s="228"/>
      <c r="I116" s="267">
        <f>I50</f>
        <v>100000</v>
      </c>
      <c r="J116"/>
      <c r="K116" s="6"/>
      <c r="L116" s="2"/>
      <c r="M116" s="8"/>
    </row>
    <row r="117" spans="3:13" ht="15" customHeight="1" thickBot="1">
      <c r="C117" s="2"/>
      <c r="D117" s="20" t="s">
        <v>130</v>
      </c>
      <c r="E117" s="20"/>
      <c r="F117" s="20"/>
      <c r="G117" s="48"/>
      <c r="H117" s="48"/>
      <c r="I117" s="186">
        <f>I115+I116</f>
        <v>120000</v>
      </c>
      <c r="J117"/>
      <c r="K117" s="6"/>
      <c r="L117" s="2"/>
      <c r="M117" s="8"/>
    </row>
    <row r="118" spans="3:13" ht="15" customHeight="1" thickTop="1">
      <c r="C118" s="2"/>
      <c r="D118" s="79"/>
      <c r="E118"/>
      <c r="F118"/>
      <c r="G118" s="48"/>
      <c r="H118" s="48"/>
      <c r="I118" s="48"/>
      <c r="J118"/>
      <c r="K118" s="6"/>
      <c r="L118" s="2"/>
      <c r="M118" s="8"/>
    </row>
    <row r="119" spans="3:13" ht="12.75" customHeight="1">
      <c r="C119" s="2"/>
      <c r="D119" s="2" t="s">
        <v>88</v>
      </c>
      <c r="E119" s="2"/>
      <c r="F119" s="2"/>
      <c r="G119" s="2"/>
      <c r="H119" s="87"/>
      <c r="I119" s="87"/>
      <c r="J119" s="2"/>
      <c r="K119" s="6"/>
      <c r="L119" s="2"/>
      <c r="M119" s="8"/>
    </row>
  </sheetData>
  <sheetProtection/>
  <printOptions horizontalCentered="1"/>
  <pageMargins left="0.5" right="0.5" top="0.75" bottom="0.5" header="0.5" footer="0.25"/>
  <pageSetup fitToHeight="1" fitToWidth="1" horizontalDpi="300" verticalDpi="300" orientation="portrait" r:id="rId3"/>
  <headerFooter alignWithMargins="0">
    <oddFooter>&amp;L&amp;8Problem: 2-23&amp;C&amp;8Copyright © 2012 McGraw-Hill Ryerson&amp;R&amp;8Printed: &amp;D</oddFooter>
  </headerFooter>
  <drawing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5">
    <tabColor indexed="29"/>
    <pageSetUpPr fitToPage="1"/>
  </sheetPr>
  <dimension ref="A1:M140"/>
  <sheetViews>
    <sheetView showGridLines="0" showRowColHeaders="0" zoomScalePageLayoutView="0" workbookViewId="0" topLeftCell="A1">
      <pane xSplit="1" ySplit="1" topLeftCell="B2" activePane="bottomRight" state="frozen"/>
      <selection pane="topLeft" activeCell="D98" sqref="D98:D114"/>
      <selection pane="topRight" activeCell="D98" sqref="D98:D114"/>
      <selection pane="bottomLeft" activeCell="D98" sqref="D98:D114"/>
      <selection pane="bottomRight" activeCell="N9" sqref="N9"/>
    </sheetView>
  </sheetViews>
  <sheetFormatPr defaultColWidth="9.140625" defaultRowHeight="12.75"/>
  <cols>
    <col min="1" max="1" width="0.13671875" style="1" customWidth="1"/>
    <col min="2" max="2" width="1.7109375" style="1" customWidth="1"/>
    <col min="3" max="3" width="2.7109375" style="1" customWidth="1"/>
    <col min="4" max="4" width="16.7109375" style="1" customWidth="1"/>
    <col min="5" max="11" width="12.7109375" style="1" customWidth="1"/>
    <col min="12" max="12" width="2.7109375" style="1" customWidth="1"/>
    <col min="13" max="13" width="32.7109375" style="1" customWidth="1"/>
    <col min="14" max="16384" width="9.140625" style="1" customWidth="1"/>
  </cols>
  <sheetData>
    <row r="1" ht="0.75" customHeight="1">
      <c r="A1" s="42"/>
    </row>
    <row r="2" spans="3:12" ht="9.75" customHeight="1"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2:13" ht="30" customHeight="1">
      <c r="B3" s="12"/>
      <c r="C3" s="14"/>
      <c r="D3" s="13" t="s">
        <v>304</v>
      </c>
      <c r="E3" s="3"/>
      <c r="F3" s="3"/>
      <c r="G3" s="3"/>
      <c r="H3" s="3"/>
      <c r="I3" s="3"/>
      <c r="J3" s="3"/>
      <c r="K3" s="3"/>
      <c r="L3" s="2"/>
      <c r="M3" s="8"/>
    </row>
    <row r="4" spans="2:13" ht="18.75">
      <c r="B4" s="12"/>
      <c r="C4" s="14"/>
      <c r="D4" s="14" t="s">
        <v>303</v>
      </c>
      <c r="E4" s="3"/>
      <c r="F4" s="3"/>
      <c r="G4" s="3"/>
      <c r="H4" s="3"/>
      <c r="I4" s="3"/>
      <c r="J4" s="3"/>
      <c r="K4" s="3"/>
      <c r="L4" s="2"/>
      <c r="M4" s="8"/>
    </row>
    <row r="5" spans="2:13" ht="15.75" customHeight="1">
      <c r="B5" s="12"/>
      <c r="C5" s="14"/>
      <c r="D5" s="3"/>
      <c r="E5" s="3"/>
      <c r="F5" s="3"/>
      <c r="G5" s="3"/>
      <c r="H5" s="3"/>
      <c r="I5" s="3"/>
      <c r="J5" s="3"/>
      <c r="K5" s="3"/>
      <c r="L5" s="2"/>
      <c r="M5" s="8"/>
    </row>
    <row r="6" spans="2:13" ht="15.75" customHeight="1">
      <c r="B6" s="12"/>
      <c r="C6" s="15"/>
      <c r="D6" s="16" t="s">
        <v>283</v>
      </c>
      <c r="E6" s="19" t="s">
        <v>260</v>
      </c>
      <c r="F6" s="19"/>
      <c r="G6" s="2"/>
      <c r="H6" s="2"/>
      <c r="I6" s="2"/>
      <c r="J6"/>
      <c r="K6"/>
      <c r="L6" s="2"/>
      <c r="M6" s="8"/>
    </row>
    <row r="7" spans="2:13" ht="12.75">
      <c r="B7" s="12"/>
      <c r="C7" s="2"/>
      <c r="D7" s="25" t="s">
        <v>138</v>
      </c>
      <c r="E7" s="19"/>
      <c r="F7" s="19"/>
      <c r="G7" s="2"/>
      <c r="H7" s="2"/>
      <c r="I7" s="2"/>
      <c r="J7"/>
      <c r="K7"/>
      <c r="L7" s="2"/>
      <c r="M7" s="8"/>
    </row>
    <row r="8" spans="2:13" ht="15.75" customHeight="1">
      <c r="B8" s="12"/>
      <c r="C8" s="2"/>
      <c r="D8" s="20"/>
      <c r="E8" s="20"/>
      <c r="F8" s="20"/>
      <c r="G8" s="2"/>
      <c r="H8" s="2"/>
      <c r="I8"/>
      <c r="J8"/>
      <c r="K8"/>
      <c r="L8" s="2"/>
      <c r="M8" s="8"/>
    </row>
    <row r="9" spans="2:13" ht="12.75">
      <c r="B9" s="12"/>
      <c r="C9" s="2"/>
      <c r="D9" s="22" t="s">
        <v>2</v>
      </c>
      <c r="E9" s="161"/>
      <c r="F9" s="162"/>
      <c r="G9" s="2"/>
      <c r="H9" s="2"/>
      <c r="I9"/>
      <c r="J9"/>
      <c r="K9"/>
      <c r="L9" s="2"/>
      <c r="M9" s="8"/>
    </row>
    <row r="10" spans="2:13" ht="12.75">
      <c r="B10" s="12"/>
      <c r="C10" s="2"/>
      <c r="D10" s="23" t="s">
        <v>3</v>
      </c>
      <c r="E10" s="163"/>
      <c r="F10" s="164"/>
      <c r="G10" s="2"/>
      <c r="H10" s="2"/>
      <c r="I10"/>
      <c r="J10"/>
      <c r="K10"/>
      <c r="L10" s="2"/>
      <c r="M10" s="8"/>
    </row>
    <row r="11" spans="2:13" ht="12.75">
      <c r="B11" s="12"/>
      <c r="C11" s="2"/>
      <c r="D11" s="24" t="s">
        <v>4</v>
      </c>
      <c r="E11" s="163"/>
      <c r="F11" s="164"/>
      <c r="G11" s="2"/>
      <c r="H11" s="2"/>
      <c r="I11"/>
      <c r="J11"/>
      <c r="K11"/>
      <c r="L11" s="2"/>
      <c r="M11" s="8"/>
    </row>
    <row r="12" spans="2:13" ht="12.75">
      <c r="B12" s="12"/>
      <c r="C12" s="2"/>
      <c r="D12" s="24" t="s">
        <v>5</v>
      </c>
      <c r="E12" s="163"/>
      <c r="F12" s="164"/>
      <c r="G12" s="2"/>
      <c r="H12" s="2"/>
      <c r="I12"/>
      <c r="J12"/>
      <c r="K12"/>
      <c r="L12" s="2"/>
      <c r="M12" s="8"/>
    </row>
    <row r="13" spans="2:13" ht="12.75">
      <c r="B13" s="12"/>
      <c r="C13" s="2"/>
      <c r="D13" s="20"/>
      <c r="E13" s="20"/>
      <c r="F13" s="20"/>
      <c r="G13" s="2"/>
      <c r="H13" s="2"/>
      <c r="I13"/>
      <c r="J13"/>
      <c r="K13"/>
      <c r="L13" s="2"/>
      <c r="M13" s="8"/>
    </row>
    <row r="14" spans="2:13" ht="12.75">
      <c r="B14" s="12"/>
      <c r="C14" s="2"/>
      <c r="D14" s="41" t="s">
        <v>294</v>
      </c>
      <c r="E14"/>
      <c r="F14"/>
      <c r="G14"/>
      <c r="H14"/>
      <c r="I14"/>
      <c r="J14"/>
      <c r="K14" s="2"/>
      <c r="L14" s="2"/>
      <c r="M14" s="8"/>
    </row>
    <row r="15" spans="2:13" ht="6" customHeight="1">
      <c r="B15" s="12"/>
      <c r="C15" s="2"/>
      <c r="D15"/>
      <c r="E15"/>
      <c r="F15"/>
      <c r="G15"/>
      <c r="H15"/>
      <c r="I15"/>
      <c r="J15"/>
      <c r="K15" s="2"/>
      <c r="L15" s="2"/>
      <c r="M15" s="8"/>
    </row>
    <row r="16" spans="2:13" ht="12.75">
      <c r="B16" s="12"/>
      <c r="C16" s="2"/>
      <c r="D16" s="56" t="s">
        <v>76</v>
      </c>
      <c r="E16" s="55"/>
      <c r="F16" s="55"/>
      <c r="G16"/>
      <c r="H16" s="56" t="s">
        <v>77</v>
      </c>
      <c r="I16" s="55"/>
      <c r="J16" s="55"/>
      <c r="K16" s="2"/>
      <c r="L16" s="2"/>
      <c r="M16" s="8"/>
    </row>
    <row r="17" spans="2:13" ht="12.75">
      <c r="B17" s="12"/>
      <c r="C17" s="2"/>
      <c r="D17" t="s">
        <v>29</v>
      </c>
      <c r="E17"/>
      <c r="F17" s="100">
        <v>10000</v>
      </c>
      <c r="G17"/>
      <c r="H17" t="s">
        <v>33</v>
      </c>
      <c r="I17"/>
      <c r="J17" s="100">
        <v>12000</v>
      </c>
      <c r="K17" s="2"/>
      <c r="L17" s="2"/>
      <c r="M17" s="8"/>
    </row>
    <row r="18" spans="2:13" ht="12.75">
      <c r="B18" s="12"/>
      <c r="C18" s="2"/>
      <c r="D18" t="s">
        <v>31</v>
      </c>
      <c r="E18"/>
      <c r="F18" s="99">
        <v>15000</v>
      </c>
      <c r="G18"/>
      <c r="H18" t="s">
        <v>40</v>
      </c>
      <c r="I18"/>
      <c r="J18" s="99">
        <v>20000</v>
      </c>
      <c r="K18" s="2"/>
      <c r="L18" s="2"/>
      <c r="M18" s="8"/>
    </row>
    <row r="19" spans="2:13" ht="12.75">
      <c r="B19" s="12"/>
      <c r="C19" s="2"/>
      <c r="D19" t="s">
        <v>36</v>
      </c>
      <c r="E19"/>
      <c r="F19" s="99">
        <v>25000</v>
      </c>
      <c r="G19"/>
      <c r="H19" t="s">
        <v>30</v>
      </c>
      <c r="I19"/>
      <c r="J19" s="105">
        <v>50000</v>
      </c>
      <c r="K19" s="2"/>
      <c r="L19" s="2"/>
      <c r="M19" s="8"/>
    </row>
    <row r="20" spans="2:13" ht="12.75">
      <c r="B20" s="12"/>
      <c r="C20" s="2"/>
      <c r="D20" t="s">
        <v>78</v>
      </c>
      <c r="E20"/>
      <c r="F20" s="105">
        <v>12000</v>
      </c>
      <c r="G20"/>
      <c r="H20" s="41" t="s">
        <v>253</v>
      </c>
      <c r="I20"/>
      <c r="J20" s="99">
        <f>SUM(J17:J19)</f>
        <v>82000</v>
      </c>
      <c r="K20" s="2"/>
      <c r="L20" s="2"/>
      <c r="M20" s="8"/>
    </row>
    <row r="21" spans="2:13" ht="12.75">
      <c r="B21" s="12"/>
      <c r="C21" s="2"/>
      <c r="D21" s="41" t="s">
        <v>107</v>
      </c>
      <c r="E21"/>
      <c r="F21" s="99">
        <f>SUM(F17:F20)</f>
        <v>62000</v>
      </c>
      <c r="G21"/>
      <c r="H21"/>
      <c r="I21"/>
      <c r="J21" s="99"/>
      <c r="K21" s="2"/>
      <c r="L21" s="2"/>
      <c r="M21" s="8"/>
    </row>
    <row r="22" spans="2:13" ht="12.75">
      <c r="B22" s="12"/>
      <c r="C22" s="2"/>
      <c r="D22" s="50" t="s">
        <v>255</v>
      </c>
      <c r="E22"/>
      <c r="F22" s="99"/>
      <c r="G22"/>
      <c r="H22" s="56" t="s">
        <v>55</v>
      </c>
      <c r="I22" s="56"/>
      <c r="J22" s="107"/>
      <c r="K22" s="2"/>
      <c r="L22" s="2"/>
      <c r="M22" s="8"/>
    </row>
    <row r="23" spans="2:13" ht="12.75">
      <c r="B23" s="12"/>
      <c r="C23" s="2"/>
      <c r="D23" t="s">
        <v>79</v>
      </c>
      <c r="E23"/>
      <c r="F23" s="104">
        <v>250000</v>
      </c>
      <c r="G23"/>
      <c r="H23" t="s">
        <v>80</v>
      </c>
      <c r="I23"/>
      <c r="J23" s="104">
        <v>75000</v>
      </c>
      <c r="K23" s="2"/>
      <c r="L23" s="2"/>
      <c r="M23" s="8"/>
    </row>
    <row r="24" spans="2:13" ht="12.75">
      <c r="B24" s="12"/>
      <c r="C24" s="2"/>
      <c r="D24" t="s">
        <v>139</v>
      </c>
      <c r="E24"/>
      <c r="F24" s="105">
        <v>50000</v>
      </c>
      <c r="G24"/>
      <c r="H24" t="s">
        <v>28</v>
      </c>
      <c r="I24"/>
      <c r="J24" s="105">
        <v>105000</v>
      </c>
      <c r="K24" s="2"/>
      <c r="L24" s="2"/>
      <c r="M24" s="8"/>
    </row>
    <row r="25" spans="2:13" ht="12.75">
      <c r="B25" s="12"/>
      <c r="C25" s="2"/>
      <c r="D25" t="s">
        <v>81</v>
      </c>
      <c r="E25"/>
      <c r="F25" s="105">
        <f>+F23-F24</f>
        <v>200000</v>
      </c>
      <c r="G25"/>
      <c r="H25" t="s">
        <v>82</v>
      </c>
      <c r="I25"/>
      <c r="J25" s="105">
        <f>+J23+J24</f>
        <v>180000</v>
      </c>
      <c r="K25" s="2"/>
      <c r="L25" s="2"/>
      <c r="M25" s="8"/>
    </row>
    <row r="26" spans="2:13" ht="12.75">
      <c r="B26" s="12"/>
      <c r="C26" s="2"/>
      <c r="D26"/>
      <c r="E26"/>
      <c r="F26" s="49"/>
      <c r="G26"/>
      <c r="H26" t="s">
        <v>83</v>
      </c>
      <c r="I26"/>
      <c r="J26"/>
      <c r="K26" s="2"/>
      <c r="L26" s="2"/>
      <c r="M26" s="8"/>
    </row>
    <row r="27" spans="2:13" ht="13.5" thickBot="1">
      <c r="B27" s="12"/>
      <c r="C27" s="2"/>
      <c r="D27" t="s">
        <v>84</v>
      </c>
      <c r="E27"/>
      <c r="F27" s="106">
        <f>SUM(F17:F20,F25)</f>
        <v>262000</v>
      </c>
      <c r="G27"/>
      <c r="H27" t="s">
        <v>85</v>
      </c>
      <c r="I27"/>
      <c r="J27" s="106">
        <f>SUM(J17:J19,J25)</f>
        <v>262000</v>
      </c>
      <c r="K27" s="2"/>
      <c r="L27" s="2"/>
      <c r="M27" s="8"/>
    </row>
    <row r="28" spans="2:13" ht="13.5" thickTop="1">
      <c r="B28" s="12"/>
      <c r="C28" s="2"/>
      <c r="D28"/>
      <c r="E28"/>
      <c r="F28"/>
      <c r="G28"/>
      <c r="H28"/>
      <c r="I28"/>
      <c r="J28"/>
      <c r="K28" s="2"/>
      <c r="L28" s="2"/>
      <c r="M28" s="8"/>
    </row>
    <row r="29" spans="2:13" ht="12.75">
      <c r="B29" s="12"/>
      <c r="C29" s="2"/>
      <c r="D29" s="41" t="s">
        <v>284</v>
      </c>
      <c r="E29"/>
      <c r="F29"/>
      <c r="G29"/>
      <c r="H29"/>
      <c r="I29"/>
      <c r="J29"/>
      <c r="K29" s="2"/>
      <c r="L29" s="2"/>
      <c r="M29" s="8"/>
    </row>
    <row r="30" spans="2:13" ht="12.75">
      <c r="B30" s="12"/>
      <c r="C30" s="2"/>
      <c r="D30" t="s">
        <v>140</v>
      </c>
      <c r="E30"/>
      <c r="F30"/>
      <c r="G30"/>
      <c r="H30"/>
      <c r="I30"/>
      <c r="J30"/>
      <c r="K30" s="2"/>
      <c r="L30" s="2"/>
      <c r="M30" s="8"/>
    </row>
    <row r="31" spans="2:13" ht="12.75">
      <c r="B31" s="12"/>
      <c r="C31" s="2"/>
      <c r="D31" t="s">
        <v>141</v>
      </c>
      <c r="E31"/>
      <c r="F31"/>
      <c r="G31"/>
      <c r="H31"/>
      <c r="I31"/>
      <c r="J31"/>
      <c r="K31" s="2"/>
      <c r="L31" s="2"/>
      <c r="M31" s="8"/>
    </row>
    <row r="32" spans="2:13" ht="12.75">
      <c r="B32" s="12"/>
      <c r="C32" s="2"/>
      <c r="D32" s="41" t="s">
        <v>295</v>
      </c>
      <c r="E32"/>
      <c r="F32"/>
      <c r="G32"/>
      <c r="H32"/>
      <c r="I32"/>
      <c r="J32"/>
      <c r="K32" s="2"/>
      <c r="L32" s="2"/>
      <c r="M32" s="8"/>
    </row>
    <row r="33" spans="2:13" ht="6" customHeight="1">
      <c r="B33" s="12"/>
      <c r="C33" s="2"/>
      <c r="D33"/>
      <c r="E33"/>
      <c r="F33"/>
      <c r="G33"/>
      <c r="H33"/>
      <c r="I33"/>
      <c r="J33"/>
      <c r="K33" s="2"/>
      <c r="L33" s="2"/>
      <c r="M33" s="8"/>
    </row>
    <row r="34" spans="2:13" ht="12.75">
      <c r="B34" s="12"/>
      <c r="C34" s="2"/>
      <c r="D34" s="41" t="s">
        <v>285</v>
      </c>
      <c r="E34"/>
      <c r="F34"/>
      <c r="G34"/>
      <c r="H34"/>
      <c r="I34"/>
      <c r="J34"/>
      <c r="K34" s="2"/>
      <c r="L34" s="2"/>
      <c r="M34" s="8"/>
    </row>
    <row r="35" spans="2:13" ht="12.75">
      <c r="B35" s="12"/>
      <c r="C35" s="2"/>
      <c r="D35" t="s">
        <v>146</v>
      </c>
      <c r="E35"/>
      <c r="F35"/>
      <c r="G35"/>
      <c r="H35"/>
      <c r="I35"/>
      <c r="J35"/>
      <c r="K35" s="2"/>
      <c r="L35" s="2"/>
      <c r="M35" s="8"/>
    </row>
    <row r="36" spans="2:13" ht="12.75">
      <c r="B36" s="12"/>
      <c r="C36" s="2"/>
      <c r="D36" s="41" t="s">
        <v>286</v>
      </c>
      <c r="E36"/>
      <c r="F36"/>
      <c r="G36"/>
      <c r="H36"/>
      <c r="I36"/>
      <c r="J36"/>
      <c r="K36" s="2"/>
      <c r="L36" s="2"/>
      <c r="M36" s="8"/>
    </row>
    <row r="37" spans="2:13" ht="12.75">
      <c r="B37" s="12"/>
      <c r="C37" s="2"/>
      <c r="D37" s="41" t="s">
        <v>287</v>
      </c>
      <c r="E37"/>
      <c r="F37"/>
      <c r="G37"/>
      <c r="H37"/>
      <c r="I37"/>
      <c r="J37"/>
      <c r="K37" s="2"/>
      <c r="L37" s="2"/>
      <c r="M37" s="8"/>
    </row>
    <row r="38" spans="2:13" ht="12.75">
      <c r="B38" s="12"/>
      <c r="C38" s="2"/>
      <c r="D38" t="s">
        <v>147</v>
      </c>
      <c r="E38"/>
      <c r="F38"/>
      <c r="G38"/>
      <c r="H38"/>
      <c r="I38"/>
      <c r="J38"/>
      <c r="K38" s="2"/>
      <c r="L38" s="2"/>
      <c r="M38" s="8"/>
    </row>
    <row r="39" spans="2:13" ht="12.75">
      <c r="B39" s="12"/>
      <c r="C39" s="2"/>
      <c r="D39"/>
      <c r="E39"/>
      <c r="F39"/>
      <c r="G39"/>
      <c r="H39"/>
      <c r="I39"/>
      <c r="J39"/>
      <c r="K39" s="2"/>
      <c r="L39" s="2"/>
      <c r="M39" s="8"/>
    </row>
    <row r="40" spans="2:13" ht="12.75">
      <c r="B40" s="12"/>
      <c r="C40" s="2"/>
      <c r="D40" s="41" t="s">
        <v>288</v>
      </c>
      <c r="E40"/>
      <c r="F40"/>
      <c r="G40"/>
      <c r="H40"/>
      <c r="I40"/>
      <c r="J40"/>
      <c r="K40" s="2"/>
      <c r="L40" s="2"/>
      <c r="M40" s="8"/>
    </row>
    <row r="41" spans="2:13" ht="12.75">
      <c r="B41" s="12"/>
      <c r="C41" s="2"/>
      <c r="D41" s="41" t="s">
        <v>289</v>
      </c>
      <c r="E41"/>
      <c r="F41"/>
      <c r="G41"/>
      <c r="H41"/>
      <c r="I41"/>
      <c r="J41"/>
      <c r="K41" s="2"/>
      <c r="L41" s="2"/>
      <c r="M41" s="8"/>
    </row>
    <row r="42" spans="2:13" ht="12.75">
      <c r="B42" s="12"/>
      <c r="C42" s="2"/>
      <c r="D42" s="41" t="s">
        <v>290</v>
      </c>
      <c r="E42"/>
      <c r="F42"/>
      <c r="G42"/>
      <c r="H42"/>
      <c r="I42"/>
      <c r="J42"/>
      <c r="K42" s="2"/>
      <c r="L42" s="2"/>
      <c r="M42" s="8"/>
    </row>
    <row r="43" spans="2:13" ht="12.75">
      <c r="B43" s="12"/>
      <c r="C43" s="2"/>
      <c r="D43" t="s">
        <v>148</v>
      </c>
      <c r="E43"/>
      <c r="F43"/>
      <c r="G43"/>
      <c r="H43"/>
      <c r="I43"/>
      <c r="J43"/>
      <c r="K43" s="2"/>
      <c r="L43" s="2"/>
      <c r="M43" s="8"/>
    </row>
    <row r="44" spans="2:13" ht="12.75">
      <c r="B44" s="12"/>
      <c r="C44" s="2"/>
      <c r="D44" t="s">
        <v>149</v>
      </c>
      <c r="E44"/>
      <c r="F44"/>
      <c r="G44"/>
      <c r="H44"/>
      <c r="I44"/>
      <c r="J44"/>
      <c r="K44" s="2"/>
      <c r="L44" s="2"/>
      <c r="M44" s="8"/>
    </row>
    <row r="45" spans="2:13" ht="13.5" thickBot="1">
      <c r="B45" s="12"/>
      <c r="C45" s="2"/>
      <c r="D45" s="2"/>
      <c r="E45" s="4"/>
      <c r="F45" s="4"/>
      <c r="G45" s="17"/>
      <c r="H45" s="17"/>
      <c r="I45" s="17"/>
      <c r="J45" s="2"/>
      <c r="K45" s="2"/>
      <c r="L45" s="2"/>
      <c r="M45" s="8"/>
    </row>
    <row r="46" spans="2:13" ht="6" customHeight="1" thickTop="1">
      <c r="B46" s="21"/>
      <c r="C46" s="9"/>
      <c r="D46" s="9"/>
      <c r="E46" s="26"/>
      <c r="F46" s="26"/>
      <c r="G46" s="18"/>
      <c r="H46" s="18"/>
      <c r="I46" s="18"/>
      <c r="J46" s="9"/>
      <c r="K46" s="9"/>
      <c r="L46" s="9"/>
      <c r="M46" s="21"/>
    </row>
    <row r="47" spans="2:13" ht="22.5">
      <c r="B47" s="12"/>
      <c r="C47" s="2"/>
      <c r="D47" s="6" t="s">
        <v>6</v>
      </c>
      <c r="E47" s="3"/>
      <c r="F47" s="3"/>
      <c r="G47" s="3"/>
      <c r="H47" s="3"/>
      <c r="I47" s="3"/>
      <c r="J47" s="3"/>
      <c r="K47" s="3"/>
      <c r="L47" s="2"/>
      <c r="M47" s="8"/>
    </row>
    <row r="48" spans="2:13" ht="6" customHeight="1">
      <c r="B48" s="12"/>
      <c r="C48" s="2"/>
      <c r="D48" s="6"/>
      <c r="E48" s="6"/>
      <c r="F48" s="6"/>
      <c r="G48" s="6"/>
      <c r="H48" s="6"/>
      <c r="I48" s="6"/>
      <c r="J48" s="6"/>
      <c r="K48" s="6"/>
      <c r="L48" s="2"/>
      <c r="M48" s="8"/>
    </row>
    <row r="49" spans="2:13" ht="22.5">
      <c r="B49" s="12"/>
      <c r="C49" s="2"/>
      <c r="D49" s="16" t="str">
        <f>T(D6)</f>
        <v>Problem 2-32</v>
      </c>
      <c r="E49" s="6"/>
      <c r="F49" s="6"/>
      <c r="G49" s="6"/>
      <c r="H49" s="6"/>
      <c r="I49" s="6"/>
      <c r="J49" s="6"/>
      <c r="K49" s="6"/>
      <c r="L49" s="2"/>
      <c r="M49" s="8"/>
    </row>
    <row r="50" spans="2:13" ht="22.5">
      <c r="B50" s="12"/>
      <c r="C50" s="2"/>
      <c r="D50" s="16" t="s">
        <v>7</v>
      </c>
      <c r="E50" s="6"/>
      <c r="F50" s="6"/>
      <c r="G50" s="6"/>
      <c r="H50" s="6"/>
      <c r="I50" s="6"/>
      <c r="J50" s="6"/>
      <c r="K50" s="6"/>
      <c r="L50" s="2"/>
      <c r="M50" s="8"/>
    </row>
    <row r="51" spans="3:13" ht="22.5">
      <c r="C51" s="2"/>
      <c r="D51" s="7" t="s">
        <v>86</v>
      </c>
      <c r="E51" s="6"/>
      <c r="F51" s="6"/>
      <c r="G51" s="6"/>
      <c r="H51" s="6"/>
      <c r="I51" s="6"/>
      <c r="J51" s="6"/>
      <c r="K51" s="6"/>
      <c r="L51" s="2"/>
      <c r="M51" s="8"/>
    </row>
    <row r="52" spans="3:13" ht="22.5">
      <c r="C52" s="2"/>
      <c r="D52" s="41" t="s">
        <v>288</v>
      </c>
      <c r="E52" s="6"/>
      <c r="F52" s="6"/>
      <c r="G52" s="6"/>
      <c r="H52" s="6"/>
      <c r="I52" s="6"/>
      <c r="J52" s="6"/>
      <c r="K52" s="6"/>
      <c r="L52" s="2"/>
      <c r="M52" s="8"/>
    </row>
    <row r="53" spans="2:13" ht="9.75" customHeight="1">
      <c r="B53" s="12"/>
      <c r="C53" s="2"/>
      <c r="D53"/>
      <c r="E53" s="6"/>
      <c r="F53" s="6"/>
      <c r="G53" s="6"/>
      <c r="H53" s="6"/>
      <c r="I53" s="6"/>
      <c r="J53" s="6"/>
      <c r="K53" s="6"/>
      <c r="L53" s="2"/>
      <c r="M53" s="8"/>
    </row>
    <row r="54" spans="2:13" ht="12" customHeight="1">
      <c r="B54" s="12"/>
      <c r="C54" s="2"/>
      <c r="D54" s="50" t="s">
        <v>87</v>
      </c>
      <c r="E54" s="6"/>
      <c r="F54" s="6"/>
      <c r="G54" s="6"/>
      <c r="H54" s="6"/>
      <c r="I54" s="6"/>
      <c r="J54" s="6"/>
      <c r="K54" s="6"/>
      <c r="L54" s="2"/>
      <c r="M54" s="8"/>
    </row>
    <row r="55" spans="2:13" ht="6" customHeight="1">
      <c r="B55" s="12"/>
      <c r="C55" s="2"/>
      <c r="D55" s="50" t="s">
        <v>88</v>
      </c>
      <c r="E55" s="6"/>
      <c r="F55" s="6"/>
      <c r="G55" s="6"/>
      <c r="H55" s="6"/>
      <c r="I55" s="6"/>
      <c r="J55" s="6"/>
      <c r="K55" s="6"/>
      <c r="L55" s="2"/>
      <c r="M55" s="8"/>
    </row>
    <row r="56" spans="2:13" ht="12.75" customHeight="1">
      <c r="B56" s="12"/>
      <c r="C56" s="2"/>
      <c r="D56" s="75" t="s">
        <v>18</v>
      </c>
      <c r="E56" s="6"/>
      <c r="F56" s="45">
        <v>220000</v>
      </c>
      <c r="G56" s="6"/>
      <c r="H56" s="6"/>
      <c r="I56" s="6"/>
      <c r="J56" s="6"/>
      <c r="K56" s="6"/>
      <c r="L56" s="2"/>
      <c r="M56" s="8"/>
    </row>
    <row r="57" spans="2:13" ht="12.75" customHeight="1">
      <c r="B57" s="12"/>
      <c r="C57" s="2"/>
      <c r="D57" t="s">
        <v>19</v>
      </c>
      <c r="E57" s="6"/>
      <c r="F57" s="65">
        <v>0.6</v>
      </c>
      <c r="G57" s="7" t="s">
        <v>89</v>
      </c>
      <c r="H57" s="6"/>
      <c r="I57" s="6"/>
      <c r="J57" s="6"/>
      <c r="K57" s="6"/>
      <c r="L57" s="2"/>
      <c r="M57" s="8"/>
    </row>
    <row r="58" spans="2:13" ht="12.75" customHeight="1">
      <c r="B58" s="12"/>
      <c r="C58" s="2"/>
      <c r="D58" t="s">
        <v>21</v>
      </c>
      <c r="E58" s="6"/>
      <c r="F58" s="65">
        <v>0.1</v>
      </c>
      <c r="G58" s="7" t="s">
        <v>142</v>
      </c>
      <c r="H58" s="6"/>
      <c r="I58" s="6"/>
      <c r="J58" s="6"/>
      <c r="K58" s="6"/>
      <c r="L58" s="2"/>
      <c r="M58" s="8"/>
    </row>
    <row r="59" spans="2:13" ht="12.75" customHeight="1">
      <c r="B59" s="12"/>
      <c r="C59" s="2"/>
      <c r="D59" t="s">
        <v>90</v>
      </c>
      <c r="E59" s="6"/>
      <c r="F59" s="65">
        <v>0.1</v>
      </c>
      <c r="G59" s="7"/>
      <c r="H59" s="6"/>
      <c r="I59" s="6"/>
      <c r="J59" s="6"/>
      <c r="K59" s="6"/>
      <c r="L59" s="2"/>
      <c r="M59" s="8"/>
    </row>
    <row r="60" spans="2:13" ht="12.75" customHeight="1">
      <c r="B60" s="12"/>
      <c r="C60" s="2"/>
      <c r="D60" t="s">
        <v>91</v>
      </c>
      <c r="E60" s="6"/>
      <c r="F60" s="65">
        <v>0.08</v>
      </c>
      <c r="G60" s="7"/>
      <c r="H60" s="6"/>
      <c r="I60" s="6"/>
      <c r="J60" s="6"/>
      <c r="K60" s="6"/>
      <c r="L60" s="2"/>
      <c r="M60" s="8"/>
    </row>
    <row r="61" spans="2:13" ht="12.75" customHeight="1">
      <c r="B61" s="12"/>
      <c r="C61" s="2"/>
      <c r="D61" t="s">
        <v>92</v>
      </c>
      <c r="E61" s="6"/>
      <c r="F61" s="108">
        <v>22000</v>
      </c>
      <c r="G61" s="7"/>
      <c r="H61" s="6"/>
      <c r="I61" s="6"/>
      <c r="J61" s="6"/>
      <c r="K61" s="6"/>
      <c r="L61" s="2"/>
      <c r="M61" s="8"/>
    </row>
    <row r="62" spans="2:13" ht="12.75" customHeight="1">
      <c r="B62" s="12"/>
      <c r="C62" s="2"/>
      <c r="D62" t="s">
        <v>16</v>
      </c>
      <c r="E62" s="6"/>
      <c r="F62" s="65">
        <v>0.18</v>
      </c>
      <c r="G62" s="6"/>
      <c r="H62" s="6"/>
      <c r="I62" s="6"/>
      <c r="J62" s="6"/>
      <c r="K62" s="6"/>
      <c r="L62" s="2"/>
      <c r="M62" s="8"/>
    </row>
    <row r="63" spans="2:13" ht="12.75" customHeight="1">
      <c r="B63" s="12"/>
      <c r="C63" s="2"/>
      <c r="D63" t="s">
        <v>93</v>
      </c>
      <c r="E63" s="6"/>
      <c r="F63" s="45">
        <v>12800</v>
      </c>
      <c r="G63" s="6"/>
      <c r="H63" s="6"/>
      <c r="I63" s="6"/>
      <c r="J63" s="6"/>
      <c r="K63" s="6"/>
      <c r="L63" s="2"/>
      <c r="M63" s="8"/>
    </row>
    <row r="64" spans="2:13" ht="12.75" customHeight="1">
      <c r="B64" s="12"/>
      <c r="C64" s="2"/>
      <c r="D64" t="s">
        <v>94</v>
      </c>
      <c r="E64" s="6"/>
      <c r="F64" s="76">
        <v>0</v>
      </c>
      <c r="G64" s="6"/>
      <c r="H64" s="6"/>
      <c r="I64" s="6"/>
      <c r="J64" s="6"/>
      <c r="K64" s="6"/>
      <c r="L64" s="2"/>
      <c r="M64" s="8"/>
    </row>
    <row r="65" spans="2:13" ht="12.75" customHeight="1">
      <c r="B65" s="12"/>
      <c r="C65" s="2"/>
      <c r="D65" t="s">
        <v>95</v>
      </c>
      <c r="E65" s="6"/>
      <c r="F65" s="76">
        <v>0</v>
      </c>
      <c r="G65" s="6"/>
      <c r="H65" s="6"/>
      <c r="I65" s="6"/>
      <c r="J65" s="6"/>
      <c r="K65" s="6"/>
      <c r="L65" s="2"/>
      <c r="M65" s="8"/>
    </row>
    <row r="66" spans="2:13" ht="12.75" customHeight="1">
      <c r="B66" s="12"/>
      <c r="C66" s="2"/>
      <c r="D66" t="s">
        <v>96</v>
      </c>
      <c r="E66" s="6"/>
      <c r="F66" s="46">
        <v>0.1</v>
      </c>
      <c r="G66" s="6"/>
      <c r="H66" s="6"/>
      <c r="I66" s="6"/>
      <c r="J66" s="6"/>
      <c r="K66" s="6"/>
      <c r="L66" s="2"/>
      <c r="M66" s="8"/>
    </row>
    <row r="67" spans="2:13" ht="12.75" customHeight="1">
      <c r="B67" s="12"/>
      <c r="C67" s="2"/>
      <c r="D67" t="s">
        <v>97</v>
      </c>
      <c r="E67" s="6"/>
      <c r="F67" s="46">
        <v>0.1</v>
      </c>
      <c r="G67" s="6"/>
      <c r="H67" s="6"/>
      <c r="I67" s="6"/>
      <c r="J67" s="6"/>
      <c r="K67" s="6"/>
      <c r="L67" s="2"/>
      <c r="M67" s="8"/>
    </row>
    <row r="68" spans="2:13" ht="12.75" customHeight="1">
      <c r="B68" s="12"/>
      <c r="C68" s="2"/>
      <c r="D68" t="s">
        <v>98</v>
      </c>
      <c r="E68" s="6"/>
      <c r="F68" s="46">
        <v>0.25</v>
      </c>
      <c r="G68" s="6"/>
      <c r="H68" s="6"/>
      <c r="I68" s="6"/>
      <c r="J68" s="6"/>
      <c r="K68" s="6"/>
      <c r="L68" s="2"/>
      <c r="M68" s="8"/>
    </row>
    <row r="69" spans="2:13" ht="12.75" customHeight="1">
      <c r="B69" s="12"/>
      <c r="C69" s="2"/>
      <c r="D69" t="s">
        <v>99</v>
      </c>
      <c r="E69" s="6"/>
      <c r="F69" s="108">
        <v>35000</v>
      </c>
      <c r="G69" s="6"/>
      <c r="H69" s="6"/>
      <c r="I69" s="6"/>
      <c r="J69" s="6"/>
      <c r="K69" s="6"/>
      <c r="L69" s="2"/>
      <c r="M69" s="8"/>
    </row>
    <row r="70" spans="2:13" ht="12.75" customHeight="1">
      <c r="B70" s="12"/>
      <c r="C70" s="2"/>
      <c r="D70" t="s">
        <v>100</v>
      </c>
      <c r="E70" s="6"/>
      <c r="F70" s="108">
        <v>6000</v>
      </c>
      <c r="G70" s="6"/>
      <c r="H70" s="6"/>
      <c r="I70" s="6"/>
      <c r="J70" s="6"/>
      <c r="K70" s="6"/>
      <c r="L70" s="2"/>
      <c r="M70" s="8"/>
    </row>
    <row r="71" spans="2:13" ht="12.75" customHeight="1">
      <c r="B71" s="12"/>
      <c r="C71" s="2"/>
      <c r="D71" t="s">
        <v>101</v>
      </c>
      <c r="E71" s="6"/>
      <c r="F71" s="108">
        <v>10000</v>
      </c>
      <c r="G71" s="6"/>
      <c r="H71" s="6"/>
      <c r="I71" s="6"/>
      <c r="J71" s="6"/>
      <c r="K71" s="6"/>
      <c r="L71" s="2"/>
      <c r="M71" s="8"/>
    </row>
    <row r="72" spans="2:13" ht="15" customHeight="1">
      <c r="B72" s="12"/>
      <c r="C72" s="2"/>
      <c r="D72" s="7"/>
      <c r="E72" s="6"/>
      <c r="F72" s="6"/>
      <c r="G72" s="6"/>
      <c r="H72" s="64"/>
      <c r="I72" s="64"/>
      <c r="J72" s="64"/>
      <c r="K72" s="6"/>
      <c r="L72" s="2"/>
      <c r="M72" s="8"/>
    </row>
    <row r="73" spans="2:13" ht="15" customHeight="1">
      <c r="B73" s="12"/>
      <c r="C73" s="2"/>
      <c r="D73" s="52" t="s">
        <v>143</v>
      </c>
      <c r="E73" s="6"/>
      <c r="F73" s="6"/>
      <c r="G73" s="6"/>
      <c r="H73" s="64"/>
      <c r="I73" s="64"/>
      <c r="J73" s="64"/>
      <c r="K73" s="6"/>
      <c r="L73" s="2"/>
      <c r="M73" s="8"/>
    </row>
    <row r="74" spans="2:13" ht="15" customHeight="1">
      <c r="B74" s="12"/>
      <c r="C74" s="2"/>
      <c r="D74" s="52" t="s">
        <v>17</v>
      </c>
      <c r="E74" s="6"/>
      <c r="F74" s="6"/>
      <c r="G74" s="6"/>
      <c r="H74" s="64"/>
      <c r="I74" s="64"/>
      <c r="J74" s="64"/>
      <c r="K74" s="6"/>
      <c r="L74" s="2"/>
      <c r="M74" s="8"/>
    </row>
    <row r="75" spans="2:13" ht="15" customHeight="1" thickBot="1">
      <c r="B75" s="12"/>
      <c r="C75" s="2"/>
      <c r="D75" s="275" t="s">
        <v>291</v>
      </c>
      <c r="E75" s="66"/>
      <c r="F75" s="66"/>
      <c r="G75" s="66"/>
      <c r="H75" s="64"/>
      <c r="I75" s="64"/>
      <c r="J75" s="64"/>
      <c r="K75" s="6"/>
      <c r="L75" s="2"/>
      <c r="M75" s="8"/>
    </row>
    <row r="76" spans="2:13" ht="15" customHeight="1">
      <c r="B76" s="12"/>
      <c r="C76" s="2"/>
      <c r="D76" s="67" t="s">
        <v>18</v>
      </c>
      <c r="E76" s="68"/>
      <c r="F76" s="68"/>
      <c r="G76" s="114">
        <f>+F56</f>
        <v>220000</v>
      </c>
      <c r="H76" s="24"/>
      <c r="I76" s="24"/>
      <c r="J76" s="24"/>
      <c r="K76" s="6"/>
      <c r="L76" s="2"/>
      <c r="M76" s="8"/>
    </row>
    <row r="77" spans="2:13" ht="15" customHeight="1">
      <c r="B77" s="12"/>
      <c r="C77" s="2"/>
      <c r="D77" s="67" t="s">
        <v>19</v>
      </c>
      <c r="E77" s="68"/>
      <c r="F77" s="77"/>
      <c r="G77" s="182">
        <f>+G76*F57</f>
        <v>132000</v>
      </c>
      <c r="H77" s="47"/>
      <c r="I77" s="47"/>
      <c r="J77" s="47"/>
      <c r="K77" s="6"/>
      <c r="L77" s="2"/>
      <c r="M77" s="8"/>
    </row>
    <row r="78" spans="2:13" ht="15" customHeight="1">
      <c r="B78" s="12"/>
      <c r="C78" s="2"/>
      <c r="D78" s="69" t="s">
        <v>20</v>
      </c>
      <c r="E78" s="68"/>
      <c r="F78" s="77"/>
      <c r="G78" s="183">
        <f>IF(G77="FORMULA","",G76-G77)</f>
        <v>88000</v>
      </c>
      <c r="H78" s="47"/>
      <c r="I78" s="47"/>
      <c r="J78" s="47"/>
      <c r="K78" s="6"/>
      <c r="L78" s="2"/>
      <c r="M78" s="8"/>
    </row>
    <row r="79" spans="2:13" ht="15" customHeight="1">
      <c r="B79" s="12"/>
      <c r="C79" s="2"/>
      <c r="D79" s="67" t="s">
        <v>92</v>
      </c>
      <c r="E79" s="68"/>
      <c r="F79" s="77"/>
      <c r="G79" s="109">
        <f>+F61</f>
        <v>22000</v>
      </c>
      <c r="H79" s="47"/>
      <c r="I79" s="47"/>
      <c r="J79" s="47"/>
      <c r="K79" s="6"/>
      <c r="L79" s="2"/>
      <c r="M79" s="8"/>
    </row>
    <row r="80" spans="2:13" ht="15" customHeight="1">
      <c r="B80" s="12"/>
      <c r="C80" s="2"/>
      <c r="D80" s="67" t="s">
        <v>21</v>
      </c>
      <c r="E80" s="68"/>
      <c r="F80" s="77"/>
      <c r="G80" s="182">
        <f>+F25*F58</f>
        <v>20000</v>
      </c>
      <c r="H80" s="47"/>
      <c r="I80" s="47"/>
      <c r="J80" s="47"/>
      <c r="K80" s="6"/>
      <c r="L80" s="2"/>
      <c r="M80" s="8"/>
    </row>
    <row r="81" spans="2:13" ht="15" customHeight="1">
      <c r="B81" s="12"/>
      <c r="C81" s="2"/>
      <c r="D81" s="69" t="s">
        <v>102</v>
      </c>
      <c r="E81" s="68"/>
      <c r="F81" s="77"/>
      <c r="G81" s="183">
        <f>IF(G80="FORMULA","",G78-SUM(G79:G80))</f>
        <v>46000</v>
      </c>
      <c r="H81" s="47"/>
      <c r="I81" s="47"/>
      <c r="J81" s="47"/>
      <c r="K81" s="6"/>
      <c r="L81" s="2"/>
      <c r="M81" s="8"/>
    </row>
    <row r="82" spans="2:13" ht="15" customHeight="1">
      <c r="B82" s="12"/>
      <c r="C82" s="2"/>
      <c r="D82" s="70" t="s">
        <v>103</v>
      </c>
      <c r="E82" s="71"/>
      <c r="F82" s="184">
        <f>+J19*F60</f>
        <v>4000</v>
      </c>
      <c r="G82" s="110"/>
      <c r="H82" s="48"/>
      <c r="I82" s="48"/>
      <c r="J82" s="48"/>
      <c r="K82" s="6"/>
      <c r="L82" s="2"/>
      <c r="M82" s="8"/>
    </row>
    <row r="83" spans="2:13" ht="15" customHeight="1">
      <c r="B83" s="12"/>
      <c r="C83" s="2"/>
      <c r="D83" s="70" t="s">
        <v>104</v>
      </c>
      <c r="E83" s="71"/>
      <c r="F83" s="113">
        <f>+J18*F59</f>
        <v>2000</v>
      </c>
      <c r="G83" s="113">
        <f>+F83+F82</f>
        <v>6000</v>
      </c>
      <c r="H83" s="48"/>
      <c r="I83" s="48"/>
      <c r="J83" s="48"/>
      <c r="K83" s="6"/>
      <c r="L83" s="2"/>
      <c r="M83" s="8"/>
    </row>
    <row r="84" spans="2:13" ht="15" customHeight="1">
      <c r="B84" s="12"/>
      <c r="C84" s="2"/>
      <c r="D84" s="73" t="s">
        <v>24</v>
      </c>
      <c r="E84" s="71"/>
      <c r="F84" s="78"/>
      <c r="G84" s="111">
        <f>+G81-G83</f>
        <v>40000</v>
      </c>
      <c r="H84" s="48"/>
      <c r="I84" s="48"/>
      <c r="J84" s="48"/>
      <c r="K84" s="6"/>
      <c r="L84" s="2"/>
      <c r="M84" s="8"/>
    </row>
    <row r="85" spans="2:13" ht="15" customHeight="1">
      <c r="B85" s="12"/>
      <c r="C85" s="2"/>
      <c r="D85" s="70" t="s">
        <v>25</v>
      </c>
      <c r="E85" s="72"/>
      <c r="F85" s="78"/>
      <c r="G85" s="185">
        <f>+G84*F62</f>
        <v>7200</v>
      </c>
      <c r="H85" s="48"/>
      <c r="I85" s="48"/>
      <c r="J85" s="48"/>
      <c r="K85" s="6"/>
      <c r="L85" s="2"/>
      <c r="M85" s="8"/>
    </row>
    <row r="86" spans="2:13" ht="12.75" customHeight="1" thickBot="1">
      <c r="B86" s="12"/>
      <c r="C86" s="2"/>
      <c r="D86" s="158" t="s">
        <v>170</v>
      </c>
      <c r="E86" s="71"/>
      <c r="F86" s="78"/>
      <c r="G86" s="115">
        <f>+G84-G85</f>
        <v>32800</v>
      </c>
      <c r="H86" s="48"/>
      <c r="I86" s="48"/>
      <c r="J86" s="48"/>
      <c r="K86" s="6"/>
      <c r="L86" s="2"/>
      <c r="M86" s="8"/>
    </row>
    <row r="87" spans="2:13" ht="23.25" thickTop="1">
      <c r="B87" s="12"/>
      <c r="C87" s="2"/>
      <c r="D87" s="70" t="s">
        <v>105</v>
      </c>
      <c r="E87" s="71"/>
      <c r="F87" s="78"/>
      <c r="G87" s="112">
        <f>+F63</f>
        <v>12800</v>
      </c>
      <c r="H87" s="48"/>
      <c r="I87" s="48"/>
      <c r="J87" s="48"/>
      <c r="K87" s="6"/>
      <c r="L87" s="2"/>
      <c r="M87" s="8"/>
    </row>
    <row r="88" spans="2:13" ht="15" customHeight="1" thickBot="1">
      <c r="B88" s="12"/>
      <c r="C88" s="2"/>
      <c r="D88" s="73" t="s">
        <v>106</v>
      </c>
      <c r="E88" s="71"/>
      <c r="F88" s="78"/>
      <c r="G88" s="186">
        <f>+G86-G87</f>
        <v>20000</v>
      </c>
      <c r="H88" s="48"/>
      <c r="I88" s="48"/>
      <c r="J88" s="48"/>
      <c r="K88" s="6"/>
      <c r="L88" s="2"/>
      <c r="M88" s="8"/>
    </row>
    <row r="89" spans="2:13" ht="23.25" thickTop="1">
      <c r="B89" s="12"/>
      <c r="C89" s="2"/>
      <c r="D89" s="41"/>
      <c r="E89"/>
      <c r="F89"/>
      <c r="G89" s="48"/>
      <c r="H89" s="48"/>
      <c r="I89" s="48"/>
      <c r="J89" s="48"/>
      <c r="K89" s="6"/>
      <c r="L89" s="2"/>
      <c r="M89" s="8"/>
    </row>
    <row r="90" spans="2:13" ht="22.5">
      <c r="B90" s="12"/>
      <c r="C90" s="2"/>
      <c r="D90" s="41" t="s">
        <v>289</v>
      </c>
      <c r="E90"/>
      <c r="F90"/>
      <c r="G90" s="48"/>
      <c r="H90" s="48"/>
      <c r="I90" s="48"/>
      <c r="J90" s="48"/>
      <c r="K90" s="6"/>
      <c r="L90" s="2"/>
      <c r="M90" s="8"/>
    </row>
    <row r="91" spans="2:13" ht="15" customHeight="1">
      <c r="B91" s="12"/>
      <c r="C91" s="2"/>
      <c r="D91" s="41"/>
      <c r="E91"/>
      <c r="F91" s="50" t="s">
        <v>144</v>
      </c>
      <c r="G91" s="48"/>
      <c r="H91" s="48"/>
      <c r="I91" s="48"/>
      <c r="J91" s="48"/>
      <c r="K91" s="6"/>
      <c r="L91" s="2"/>
      <c r="M91" s="8"/>
    </row>
    <row r="92" spans="2:13" ht="15" customHeight="1">
      <c r="B92" s="12"/>
      <c r="C92" s="2"/>
      <c r="D92" s="41"/>
      <c r="E92" s="80"/>
      <c r="F92" s="81" t="s">
        <v>254</v>
      </c>
      <c r="G92" s="82"/>
      <c r="H92" s="82"/>
      <c r="I92" s="82"/>
      <c r="J92" s="82"/>
      <c r="K92" s="6"/>
      <c r="L92" s="2"/>
      <c r="M92" s="8"/>
    </row>
    <row r="93" spans="2:13" ht="15" customHeight="1">
      <c r="B93" s="12"/>
      <c r="C93" s="2"/>
      <c r="D93" s="41"/>
      <c r="E93"/>
      <c r="F93" s="50" t="s">
        <v>292</v>
      </c>
      <c r="G93" s="48"/>
      <c r="H93" s="48"/>
      <c r="I93" s="48"/>
      <c r="J93" s="48"/>
      <c r="K93" s="6"/>
      <c r="L93" s="2"/>
      <c r="M93" s="8"/>
    </row>
    <row r="94" spans="2:13" ht="15" customHeight="1">
      <c r="B94" s="12"/>
      <c r="C94" s="2"/>
      <c r="D94" s="50" t="s">
        <v>76</v>
      </c>
      <c r="E94"/>
      <c r="F94"/>
      <c r="G94" s="48"/>
      <c r="H94" s="74" t="s">
        <v>77</v>
      </c>
      <c r="I94" s="48"/>
      <c r="J94" s="48"/>
      <c r="K94" s="6"/>
      <c r="L94" s="2"/>
      <c r="M94" s="8"/>
    </row>
    <row r="95" spans="2:13" ht="15" customHeight="1">
      <c r="B95" s="12"/>
      <c r="C95" s="2"/>
      <c r="D95" s="41" t="s">
        <v>29</v>
      </c>
      <c r="E95"/>
      <c r="F95" s="100">
        <f>+F17+F64</f>
        <v>10000</v>
      </c>
      <c r="G95" s="48"/>
      <c r="H95" s="23" t="s">
        <v>33</v>
      </c>
      <c r="I95" s="48"/>
      <c r="J95" s="102">
        <f>+J17+(J17*F68)</f>
        <v>15000</v>
      </c>
      <c r="K95" s="6"/>
      <c r="L95" s="2"/>
      <c r="M95" s="8"/>
    </row>
    <row r="96" spans="2:13" ht="15" customHeight="1">
      <c r="B96" s="12"/>
      <c r="C96" s="2"/>
      <c r="D96" s="41" t="s">
        <v>31</v>
      </c>
      <c r="E96"/>
      <c r="F96" s="187">
        <f>+F18+(F18*F66)</f>
        <v>16500</v>
      </c>
      <c r="G96" s="48"/>
      <c r="H96" s="23" t="s">
        <v>40</v>
      </c>
      <c r="I96" s="48"/>
      <c r="J96" s="189">
        <f>+J18+F70</f>
        <v>26000</v>
      </c>
      <c r="K96" s="6"/>
      <c r="L96" s="2"/>
      <c r="M96" s="8"/>
    </row>
    <row r="97" spans="2:13" ht="15" customHeight="1">
      <c r="B97" s="12"/>
      <c r="C97" s="2"/>
      <c r="D97" s="41" t="s">
        <v>36</v>
      </c>
      <c r="E97"/>
      <c r="F97" s="187">
        <f>+F19+(F19*F67)</f>
        <v>27500</v>
      </c>
      <c r="G97" s="48"/>
      <c r="H97" s="23" t="s">
        <v>30</v>
      </c>
      <c r="I97" s="48"/>
      <c r="J97" s="202">
        <f>+J19-F71</f>
        <v>40000</v>
      </c>
      <c r="K97" s="6"/>
      <c r="L97" s="2"/>
      <c r="M97" s="8"/>
    </row>
    <row r="98" spans="2:13" ht="15" customHeight="1">
      <c r="B98" s="12"/>
      <c r="C98" s="2"/>
      <c r="D98" s="41" t="s">
        <v>78</v>
      </c>
      <c r="E98"/>
      <c r="F98" s="99">
        <f>+F20+F65</f>
        <v>12000</v>
      </c>
      <c r="G98" s="48"/>
      <c r="H98" s="23"/>
      <c r="I98" s="48"/>
      <c r="J98" s="98"/>
      <c r="K98" s="6"/>
      <c r="L98" s="2"/>
      <c r="M98" s="8"/>
    </row>
    <row r="99" spans="2:13" ht="15" customHeight="1">
      <c r="B99" s="12"/>
      <c r="C99" s="2"/>
      <c r="D99" s="41" t="s">
        <v>45</v>
      </c>
      <c r="E99"/>
      <c r="F99" s="188">
        <f>SUM(F95:F98)</f>
        <v>66000</v>
      </c>
      <c r="G99" s="48"/>
      <c r="H99" s="23" t="s">
        <v>54</v>
      </c>
      <c r="I99" s="48"/>
      <c r="J99" s="247">
        <f>SUM(J95:J98)</f>
        <v>81000</v>
      </c>
      <c r="K99" s="6"/>
      <c r="L99" s="2"/>
      <c r="M99" s="8"/>
    </row>
    <row r="100" spans="2:13" ht="15" customHeight="1">
      <c r="B100" s="12"/>
      <c r="C100" s="2"/>
      <c r="D100" s="41"/>
      <c r="E100"/>
      <c r="F100" s="99"/>
      <c r="G100" s="48"/>
      <c r="H100" s="48"/>
      <c r="I100" s="48"/>
      <c r="J100" s="98"/>
      <c r="K100" s="6"/>
      <c r="L100" s="2"/>
      <c r="M100" s="8"/>
    </row>
    <row r="101" spans="2:13" ht="15" customHeight="1">
      <c r="B101" s="12"/>
      <c r="C101" s="2"/>
      <c r="D101" s="50" t="s">
        <v>46</v>
      </c>
      <c r="E101"/>
      <c r="F101" s="99"/>
      <c r="G101" s="48"/>
      <c r="H101" s="74" t="s">
        <v>55</v>
      </c>
      <c r="I101" s="48"/>
      <c r="J101" s="98"/>
      <c r="K101" s="6"/>
      <c r="L101" s="2"/>
      <c r="M101" s="8"/>
    </row>
    <row r="102" spans="2:13" ht="15" customHeight="1">
      <c r="B102" s="12"/>
      <c r="C102" s="2"/>
      <c r="D102" s="41" t="s">
        <v>108</v>
      </c>
      <c r="E102"/>
      <c r="F102" s="190">
        <f>+F23+F69</f>
        <v>285000</v>
      </c>
      <c r="G102" s="48"/>
      <c r="H102" s="23" t="s">
        <v>80</v>
      </c>
      <c r="I102" s="48"/>
      <c r="J102" s="117">
        <v>75000</v>
      </c>
      <c r="K102" s="6"/>
      <c r="L102" s="2"/>
      <c r="M102" s="8"/>
    </row>
    <row r="103" spans="2:13" ht="15" customHeight="1">
      <c r="B103" s="12"/>
      <c r="C103" s="2"/>
      <c r="D103" s="41" t="s">
        <v>48</v>
      </c>
      <c r="E103"/>
      <c r="F103" s="191">
        <f>+F24+G80</f>
        <v>70000</v>
      </c>
      <c r="G103" s="48"/>
      <c r="H103" s="23" t="s">
        <v>28</v>
      </c>
      <c r="I103" s="48"/>
      <c r="J103" s="267">
        <v>125000</v>
      </c>
      <c r="K103" s="6"/>
      <c r="L103" s="2"/>
      <c r="M103" s="8"/>
    </row>
    <row r="104" spans="2:13" ht="15" customHeight="1">
      <c r="B104" s="12"/>
      <c r="C104" s="2"/>
      <c r="D104" s="41" t="s">
        <v>81</v>
      </c>
      <c r="E104"/>
      <c r="F104" s="116">
        <f>+F102-F103</f>
        <v>215000</v>
      </c>
      <c r="G104" s="48"/>
      <c r="H104" s="23" t="s">
        <v>221</v>
      </c>
      <c r="I104" s="48"/>
      <c r="J104" s="192">
        <f>J102+J103</f>
        <v>200000</v>
      </c>
      <c r="K104" s="6"/>
      <c r="L104" s="2"/>
      <c r="M104" s="8"/>
    </row>
    <row r="105" spans="2:13" ht="15" customHeight="1" thickBot="1">
      <c r="B105" s="12"/>
      <c r="C105" s="2"/>
      <c r="D105" s="50" t="s">
        <v>49</v>
      </c>
      <c r="E105"/>
      <c r="F105" s="193">
        <f>+F99+F104</f>
        <v>281000</v>
      </c>
      <c r="G105" s="48"/>
      <c r="H105" s="23" t="s">
        <v>109</v>
      </c>
      <c r="I105" s="48"/>
      <c r="J105" s="118">
        <f>J99+J104</f>
        <v>281000</v>
      </c>
      <c r="K105" s="6"/>
      <c r="L105" s="2"/>
      <c r="M105" s="8"/>
    </row>
    <row r="106" spans="2:13" ht="15" customHeight="1" thickTop="1">
      <c r="B106" s="12"/>
      <c r="C106" s="2"/>
      <c r="D106" s="50"/>
      <c r="E106"/>
      <c r="F106"/>
      <c r="G106" s="48"/>
      <c r="H106" s="23"/>
      <c r="I106" s="48"/>
      <c r="J106"/>
      <c r="K106" s="6"/>
      <c r="L106" s="2"/>
      <c r="M106" s="8"/>
    </row>
    <row r="107" spans="2:13" ht="15" customHeight="1">
      <c r="B107" s="12"/>
      <c r="C107" s="2"/>
      <c r="D107" s="41" t="s">
        <v>290</v>
      </c>
      <c r="E107"/>
      <c r="F107"/>
      <c r="G107" s="48"/>
      <c r="H107" s="23"/>
      <c r="I107" s="48"/>
      <c r="J107"/>
      <c r="K107" s="6"/>
      <c r="L107" s="2"/>
      <c r="M107" s="8"/>
    </row>
    <row r="108" spans="2:13" ht="15" customHeight="1">
      <c r="B108" s="12"/>
      <c r="C108" s="2"/>
      <c r="D108" s="41"/>
      <c r="E108"/>
      <c r="F108" s="79" t="s">
        <v>144</v>
      </c>
      <c r="G108" s="48"/>
      <c r="H108" s="23"/>
      <c r="I108" s="48"/>
      <c r="J108"/>
      <c r="K108" s="6"/>
      <c r="L108" s="2"/>
      <c r="M108" s="8"/>
    </row>
    <row r="109" spans="2:13" ht="15" customHeight="1">
      <c r="B109" s="12"/>
      <c r="C109" s="2"/>
      <c r="D109" s="41"/>
      <c r="E109" s="80"/>
      <c r="F109" s="81" t="s">
        <v>110</v>
      </c>
      <c r="G109" s="82"/>
      <c r="H109" s="23"/>
      <c r="I109" s="48"/>
      <c r="J109"/>
      <c r="K109" s="6"/>
      <c r="L109" s="2"/>
      <c r="M109" s="8"/>
    </row>
    <row r="110" spans="2:13" ht="15" customHeight="1">
      <c r="B110" s="12"/>
      <c r="C110" s="2"/>
      <c r="D110" s="50"/>
      <c r="E110"/>
      <c r="F110" s="79" t="s">
        <v>293</v>
      </c>
      <c r="G110" s="48"/>
      <c r="H110" s="23"/>
      <c r="I110" s="48"/>
      <c r="J110"/>
      <c r="K110" s="6"/>
      <c r="L110" s="2"/>
      <c r="M110" s="8"/>
    </row>
    <row r="111" spans="2:13" ht="15" customHeight="1">
      <c r="B111" s="12"/>
      <c r="C111" s="2"/>
      <c r="D111" s="50"/>
      <c r="E111"/>
      <c r="F111"/>
      <c r="G111" s="48"/>
      <c r="H111" s="23"/>
      <c r="I111" s="48"/>
      <c r="J111"/>
      <c r="K111" s="6"/>
      <c r="L111" s="2"/>
      <c r="M111" s="8"/>
    </row>
    <row r="112" spans="2:13" ht="15" customHeight="1">
      <c r="B112" s="12"/>
      <c r="C112" s="2"/>
      <c r="D112" s="50" t="s">
        <v>111</v>
      </c>
      <c r="E112"/>
      <c r="F112"/>
      <c r="G112" s="48"/>
      <c r="H112" s="23"/>
      <c r="I112" s="48"/>
      <c r="J112"/>
      <c r="K112" s="6"/>
      <c r="L112" s="2"/>
      <c r="M112" s="8"/>
    </row>
    <row r="113" spans="2:13" ht="15" customHeight="1">
      <c r="B113" s="12"/>
      <c r="C113" s="2"/>
      <c r="D113" s="41" t="s">
        <v>195</v>
      </c>
      <c r="E113"/>
      <c r="F113" s="48"/>
      <c r="G113" s="48"/>
      <c r="H113" s="23"/>
      <c r="I113" s="197">
        <f>+G86</f>
        <v>32800</v>
      </c>
      <c r="J113"/>
      <c r="K113" s="6"/>
      <c r="L113" s="2"/>
      <c r="M113" s="8"/>
    </row>
    <row r="114" spans="3:13" ht="15" customHeight="1">
      <c r="C114" s="2"/>
      <c r="D114" t="s">
        <v>112</v>
      </c>
      <c r="E114"/>
      <c r="F114" s="48"/>
      <c r="G114" s="48"/>
      <c r="H114" s="23"/>
      <c r="I114" s="48"/>
      <c r="J114"/>
      <c r="K114" s="6"/>
      <c r="L114" s="2"/>
      <c r="M114" s="8"/>
    </row>
    <row r="115" spans="3:13" ht="15" customHeight="1">
      <c r="C115" s="2"/>
      <c r="D115" t="s">
        <v>113</v>
      </c>
      <c r="E115" s="48"/>
      <c r="F115" s="48"/>
      <c r="G115" s="48"/>
      <c r="H115" s="194">
        <f>+G80</f>
        <v>20000</v>
      </c>
      <c r="I115" s="196">
        <f>+H115</f>
        <v>20000</v>
      </c>
      <c r="J115"/>
      <c r="K115" s="6"/>
      <c r="L115" s="2"/>
      <c r="M115" s="8"/>
    </row>
    <row r="116" spans="3:13" ht="15" customHeight="1">
      <c r="C116" s="2"/>
      <c r="D116" t="s">
        <v>114</v>
      </c>
      <c r="E116" s="48"/>
      <c r="F116" s="48"/>
      <c r="G116" s="48"/>
      <c r="H116" s="89"/>
      <c r="I116" s="83">
        <f>+I113+H115</f>
        <v>52800</v>
      </c>
      <c r="J116"/>
      <c r="K116" s="6"/>
      <c r="L116" s="2"/>
      <c r="M116" s="8"/>
    </row>
    <row r="117" spans="3:13" ht="15" customHeight="1">
      <c r="C117" s="2"/>
      <c r="D117" t="s">
        <v>115</v>
      </c>
      <c r="E117"/>
      <c r="F117" s="48"/>
      <c r="G117" s="48"/>
      <c r="H117" s="48"/>
      <c r="I117" s="48"/>
      <c r="J117"/>
      <c r="K117" s="6"/>
      <c r="L117" s="2"/>
      <c r="M117" s="8"/>
    </row>
    <row r="118" spans="3:13" ht="15" customHeight="1">
      <c r="C118" s="2"/>
      <c r="D118" t="s">
        <v>116</v>
      </c>
      <c r="E118" s="48"/>
      <c r="F118" s="48"/>
      <c r="G118" s="48"/>
      <c r="H118" s="242">
        <f>-F96+F18</f>
        <v>-1500</v>
      </c>
      <c r="I118" s="228"/>
      <c r="J118"/>
      <c r="K118" s="6"/>
      <c r="L118" s="2"/>
      <c r="M118" s="8"/>
    </row>
    <row r="119" spans="3:13" ht="15" customHeight="1">
      <c r="C119" s="2"/>
      <c r="D119" t="s">
        <v>117</v>
      </c>
      <c r="E119" s="48"/>
      <c r="F119" s="48"/>
      <c r="G119" s="48"/>
      <c r="H119" s="242">
        <f>-F97+F19</f>
        <v>-2500</v>
      </c>
      <c r="I119" s="228"/>
      <c r="J119"/>
      <c r="K119" s="6"/>
      <c r="L119" s="2"/>
      <c r="M119" s="8"/>
    </row>
    <row r="120" spans="3:13" ht="15" customHeight="1">
      <c r="C120" s="2"/>
      <c r="D120" t="s">
        <v>118</v>
      </c>
      <c r="E120" s="48"/>
      <c r="F120" s="48"/>
      <c r="G120" s="48"/>
      <c r="H120" s="243">
        <f>+J95-J17</f>
        <v>3000</v>
      </c>
      <c r="I120" s="238" t="s">
        <v>88</v>
      </c>
      <c r="J120"/>
      <c r="K120" s="6"/>
      <c r="L120" s="2"/>
      <c r="M120" s="8"/>
    </row>
    <row r="121" spans="3:13" ht="15" customHeight="1">
      <c r="C121" s="2"/>
      <c r="D121" s="20" t="s">
        <v>119</v>
      </c>
      <c r="E121" s="48"/>
      <c r="F121" s="48"/>
      <c r="G121" s="48"/>
      <c r="H121" s="244">
        <f>+F70</f>
        <v>6000</v>
      </c>
      <c r="I121" s="238" t="s">
        <v>88</v>
      </c>
      <c r="J121"/>
      <c r="K121" s="6"/>
      <c r="L121" s="2"/>
      <c r="M121" s="8"/>
    </row>
    <row r="122" spans="3:13" ht="15" customHeight="1">
      <c r="C122" s="2"/>
      <c r="D122" s="20" t="s">
        <v>120</v>
      </c>
      <c r="E122" s="48"/>
      <c r="F122" s="48"/>
      <c r="G122" s="48"/>
      <c r="H122" s="239"/>
      <c r="I122" s="230">
        <f>SUM(H117:H121)</f>
        <v>5000</v>
      </c>
      <c r="J122"/>
      <c r="K122" s="6"/>
      <c r="L122" s="2"/>
      <c r="M122" s="8"/>
    </row>
    <row r="123" spans="3:13" ht="15" customHeight="1">
      <c r="C123" s="2"/>
      <c r="D123" s="92" t="s">
        <v>121</v>
      </c>
      <c r="E123" s="48"/>
      <c r="F123" s="48"/>
      <c r="G123" s="48"/>
      <c r="H123" s="228"/>
      <c r="I123" s="237">
        <f>SUM(I116:I122)</f>
        <v>57800</v>
      </c>
      <c r="J123"/>
      <c r="K123" s="6"/>
      <c r="L123" s="2"/>
      <c r="M123" s="8"/>
    </row>
    <row r="124" spans="3:13" ht="15" customHeight="1">
      <c r="C124" s="2"/>
      <c r="D124" s="84" t="s">
        <v>122</v>
      </c>
      <c r="E124" s="2"/>
      <c r="F124" s="2"/>
      <c r="G124" s="48"/>
      <c r="H124" s="228"/>
      <c r="I124" s="228"/>
      <c r="J124"/>
      <c r="K124" s="6"/>
      <c r="L124" s="2"/>
      <c r="M124" s="8"/>
    </row>
    <row r="125" spans="3:13" ht="15" customHeight="1">
      <c r="C125" s="2"/>
      <c r="D125" s="20" t="s">
        <v>123</v>
      </c>
      <c r="E125" s="48"/>
      <c r="F125" s="48"/>
      <c r="G125" s="48"/>
      <c r="H125" s="228">
        <f>-F69</f>
        <v>-35000</v>
      </c>
      <c r="I125" s="245" t="s">
        <v>88</v>
      </c>
      <c r="J125"/>
      <c r="K125" s="6"/>
      <c r="L125" s="2"/>
      <c r="M125" s="8"/>
    </row>
    <row r="126" spans="3:13" ht="15" customHeight="1">
      <c r="C126" s="2"/>
      <c r="D126" s="91" t="s">
        <v>124</v>
      </c>
      <c r="E126" s="20"/>
      <c r="F126" s="20"/>
      <c r="G126" s="48"/>
      <c r="H126" s="228"/>
      <c r="I126" s="228">
        <f>SUM(H125)</f>
        <v>-35000</v>
      </c>
      <c r="J126"/>
      <c r="K126" s="6"/>
      <c r="L126" s="2"/>
      <c r="M126" s="8"/>
    </row>
    <row r="127" spans="3:13" ht="15" customHeight="1">
      <c r="C127" s="2"/>
      <c r="D127" s="84" t="s">
        <v>125</v>
      </c>
      <c r="E127" s="20"/>
      <c r="F127" s="20"/>
      <c r="G127" s="48"/>
      <c r="H127" s="228"/>
      <c r="I127" s="228"/>
      <c r="J127"/>
      <c r="K127" s="6"/>
      <c r="L127" s="2"/>
      <c r="M127" s="8"/>
    </row>
    <row r="128" spans="3:13" ht="15" customHeight="1">
      <c r="C128" s="2"/>
      <c r="D128" s="20" t="s">
        <v>126</v>
      </c>
      <c r="E128" s="48"/>
      <c r="F128" s="48"/>
      <c r="G128" s="48"/>
      <c r="H128" s="246">
        <f>-F71</f>
        <v>-10000</v>
      </c>
      <c r="I128" s="228"/>
      <c r="J128"/>
      <c r="K128" s="6"/>
      <c r="L128" s="2"/>
      <c r="M128" s="8"/>
    </row>
    <row r="129" spans="3:13" ht="15" customHeight="1">
      <c r="C129" s="2"/>
      <c r="D129" s="20" t="s">
        <v>127</v>
      </c>
      <c r="E129" s="23"/>
      <c r="F129" s="23"/>
      <c r="G129" s="23"/>
      <c r="H129" s="230">
        <f>-G87</f>
        <v>-12800</v>
      </c>
      <c r="I129" s="228"/>
      <c r="J129"/>
      <c r="K129" s="6"/>
      <c r="L129" s="2"/>
      <c r="M129" s="8"/>
    </row>
    <row r="130" spans="3:13" ht="15" customHeight="1">
      <c r="C130" s="2"/>
      <c r="D130" s="20" t="s">
        <v>128</v>
      </c>
      <c r="E130" s="20"/>
      <c r="F130" s="20"/>
      <c r="G130" s="48"/>
      <c r="H130" s="228"/>
      <c r="I130" s="230">
        <f>SUM(H128:H129)</f>
        <v>-22800</v>
      </c>
      <c r="J130"/>
      <c r="K130" s="6"/>
      <c r="L130" s="2"/>
      <c r="M130" s="8"/>
    </row>
    <row r="131" spans="3:13" ht="15" customHeight="1">
      <c r="C131" s="2"/>
      <c r="D131" s="20" t="s">
        <v>129</v>
      </c>
      <c r="E131" s="20"/>
      <c r="F131" s="20"/>
      <c r="G131" s="48"/>
      <c r="H131" s="48"/>
      <c r="I131" s="85">
        <f>SUM(I123:I130)</f>
        <v>0</v>
      </c>
      <c r="J131"/>
      <c r="K131" s="6"/>
      <c r="L131" s="2"/>
      <c r="M131" s="8"/>
    </row>
    <row r="132" spans="3:13" ht="15" customHeight="1">
      <c r="C132" s="2"/>
      <c r="D132" s="20" t="s">
        <v>145</v>
      </c>
      <c r="E132" s="20"/>
      <c r="F132" s="20"/>
      <c r="G132" s="48"/>
      <c r="H132" s="48"/>
      <c r="I132" s="86">
        <f>+F17</f>
        <v>10000</v>
      </c>
      <c r="J132"/>
      <c r="K132" s="6"/>
      <c r="L132" s="2"/>
      <c r="M132" s="8"/>
    </row>
    <row r="133" spans="3:13" ht="15" customHeight="1" thickBot="1">
      <c r="C133" s="2"/>
      <c r="D133" s="20" t="s">
        <v>130</v>
      </c>
      <c r="E133" s="20"/>
      <c r="F133" s="20"/>
      <c r="G133" s="48"/>
      <c r="H133" s="48"/>
      <c r="I133" s="195">
        <f>+I131+I132</f>
        <v>10000</v>
      </c>
      <c r="J133"/>
      <c r="K133" s="6"/>
      <c r="L133" s="2"/>
      <c r="M133" s="8"/>
    </row>
    <row r="134" spans="3:13" ht="15" customHeight="1" thickTop="1">
      <c r="C134" s="2"/>
      <c r="D134" s="50"/>
      <c r="E134"/>
      <c r="F134"/>
      <c r="G134" s="48"/>
      <c r="H134" s="48"/>
      <c r="I134" s="48"/>
      <c r="J134"/>
      <c r="K134" s="6"/>
      <c r="L134" s="2"/>
      <c r="M134" s="8"/>
    </row>
    <row r="135" spans="3:13" ht="15" customHeight="1">
      <c r="C135" s="2"/>
      <c r="D135" t="s">
        <v>148</v>
      </c>
      <c r="E135"/>
      <c r="F135"/>
      <c r="G135" s="48"/>
      <c r="H135" s="48"/>
      <c r="I135" s="48"/>
      <c r="J135"/>
      <c r="K135" s="6"/>
      <c r="L135" s="2"/>
      <c r="M135" s="8"/>
    </row>
    <row r="136" spans="3:13" ht="15" customHeight="1">
      <c r="C136" s="2"/>
      <c r="D136" s="20" t="s">
        <v>149</v>
      </c>
      <c r="E136"/>
      <c r="F136"/>
      <c r="G136" s="48"/>
      <c r="H136" s="48"/>
      <c r="I136" s="48"/>
      <c r="J136"/>
      <c r="K136" s="6"/>
      <c r="L136" s="2"/>
      <c r="M136" s="8"/>
    </row>
    <row r="137" spans="3:13" ht="15" customHeight="1">
      <c r="C137" s="2"/>
      <c r="D137" s="198" t="s">
        <v>150</v>
      </c>
      <c r="E137" s="198"/>
      <c r="F137" s="198"/>
      <c r="G137" s="199"/>
      <c r="H137" s="199"/>
      <c r="I137" s="199"/>
      <c r="J137" s="198"/>
      <c r="K137" s="200"/>
      <c r="L137" s="2"/>
      <c r="M137" s="8"/>
    </row>
    <row r="138" spans="3:13" ht="15" customHeight="1">
      <c r="C138" s="2"/>
      <c r="D138" s="198" t="s">
        <v>151</v>
      </c>
      <c r="E138" s="198"/>
      <c r="F138" s="198"/>
      <c r="G138" s="199"/>
      <c r="H138" s="199"/>
      <c r="I138" s="199"/>
      <c r="J138" s="198"/>
      <c r="K138" s="200"/>
      <c r="L138" s="2"/>
      <c r="M138" s="8"/>
    </row>
    <row r="139" spans="3:13" ht="15" customHeight="1">
      <c r="C139" s="2"/>
      <c r="D139" s="198"/>
      <c r="E139" s="198"/>
      <c r="F139" s="198"/>
      <c r="G139" s="199"/>
      <c r="H139" s="199"/>
      <c r="I139" s="199"/>
      <c r="J139" s="198"/>
      <c r="K139" s="200"/>
      <c r="L139" s="2"/>
      <c r="M139" s="8"/>
    </row>
    <row r="140" spans="3:13" ht="12.75" customHeight="1">
      <c r="C140" s="2"/>
      <c r="D140"/>
      <c r="E140" s="2"/>
      <c r="F140" s="2"/>
      <c r="G140" s="2"/>
      <c r="H140" s="87"/>
      <c r="I140" s="87"/>
      <c r="J140" s="2"/>
      <c r="K140" s="6"/>
      <c r="L140" s="2"/>
      <c r="M140" s="8"/>
    </row>
  </sheetData>
  <sheetProtection/>
  <printOptions horizontalCentered="1"/>
  <pageMargins left="0.5" right="0.5" top="0.75" bottom="0.5" header="0.5" footer="0.25"/>
  <pageSetup fitToHeight="1" fitToWidth="1" horizontalDpi="300" verticalDpi="300" orientation="portrait" r:id="rId3"/>
  <headerFooter alignWithMargins="0">
    <oddFooter>&amp;L&amp;8Problem: 2-29&amp;C&amp;8Copyright © 2012 McGraw-Hill Ryerson&amp;R&amp;8Printed: &amp;D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Chapter 2, Foundations of Financial Management 9th</dc:title>
  <dc:subject/>
  <dc:creator>J. Douglas Short;cameissner@georgianc.on.ca</dc:creator>
  <cp:keywords/>
  <dc:description/>
  <cp:lastModifiedBy>Mavroudi, Tammy</cp:lastModifiedBy>
  <cp:lastPrinted>2004-12-29T02:30:01Z</cp:lastPrinted>
  <dcterms:created xsi:type="dcterms:W3CDTF">1996-12-10T23:10:07Z</dcterms:created>
  <dcterms:modified xsi:type="dcterms:W3CDTF">2018-06-05T17:39:08Z</dcterms:modified>
  <cp:category/>
  <cp:version/>
  <cp:contentType/>
  <cp:contentStatus/>
</cp:coreProperties>
</file>